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soilfix-my.sharepoint.com/personal/melinda_soilfix_co_uk/Documents/Documents/SOBRA/NAPL Mobility tool/July 2023 v1.1/corrected versions/"/>
    </mc:Choice>
  </mc:AlternateContent>
  <xr:revisionPtr revIDLastSave="2" documentId="8_{E43FD9D4-B008-403D-8EE3-2E8877597ACE}" xr6:coauthVersionLast="47" xr6:coauthVersionMax="47" xr10:uidLastSave="{00F86EC9-3A59-48A3-BE38-A7E520115E37}"/>
  <bookViews>
    <workbookView xWindow="20370" yWindow="-120" windowWidth="29040" windowHeight="15840" activeTab="1" xr2:uid="{522BD770-8025-49C9-B98A-F5E5141B0AE8}"/>
  </bookViews>
  <sheets>
    <sheet name="please read me first" sheetId="5" r:id="rId1"/>
    <sheet name="Capillary fringe calculator" sheetId="4" r:id="rId2"/>
  </sheets>
  <definedNames>
    <definedName name="_Hlk132719958" localSheetId="0">'please read me first'!$A$19</definedName>
    <definedName name="A">#REF!</definedName>
    <definedName name="angle">#REF!</definedName>
    <definedName name="B">#REF!</definedName>
    <definedName name="b1_">#REF!</definedName>
    <definedName name="b2_">#REF!</definedName>
    <definedName name="bf">#REF!</definedName>
    <definedName name="C_">#REF!</definedName>
    <definedName name="Diam">#REF!</definedName>
    <definedName name="e">#REF!</definedName>
    <definedName name="g">#REF!</definedName>
    <definedName name="gD">#REF!</definedName>
    <definedName name="gf">#REF!</definedName>
    <definedName name="gfd">#REF!</definedName>
    <definedName name="H">#REF!</definedName>
    <definedName name="hcrit_f">#REF!</definedName>
    <definedName name="hcrit_r">#REF!</definedName>
    <definedName name="hd">#REF!</definedName>
    <definedName name="Hf">#REF!</definedName>
    <definedName name="hn">#REF!</definedName>
    <definedName name="hn_critical">#REF!</definedName>
    <definedName name="hnf">#REF!</definedName>
    <definedName name="hp">#REF!</definedName>
    <definedName name="hpf">#REF!</definedName>
    <definedName name="in">#REF!</definedName>
    <definedName name="Kn">#REF!</definedName>
    <definedName name="krn">#REF!</definedName>
    <definedName name="Kw_sat">#REF!</definedName>
    <definedName name="L">#REF!</definedName>
    <definedName name="PCbase">#REF!</definedName>
    <definedName name="PCtop">#REF!</definedName>
    <definedName name="PD">#REF!</definedName>
    <definedName name="PN">#REF!</definedName>
    <definedName name="PW">#REF!</definedName>
    <definedName name="PWf">#REF!</definedName>
    <definedName name="qn">#REF!</definedName>
    <definedName name="r_">#REF!</definedName>
    <definedName name="rho">#REF!</definedName>
    <definedName name="rho_n">#REF!</definedName>
    <definedName name="rho_w">#REF!</definedName>
    <definedName name="sigma">#REF!</definedName>
    <definedName name="Sn">#REF!</definedName>
    <definedName name="theta">#REF!</definedName>
    <definedName name="thetaf">#REF!</definedName>
    <definedName name="vn">#REF!</definedName>
    <definedName name="θ">#REF!</definedName>
    <definedName name="θf">#REF!</definedName>
    <definedName name="μn3">#REF!</definedName>
    <definedName name="μw3">#REF!</definedName>
    <definedName name="ρn">#REF!</definedName>
    <definedName name="ρn3">#REF!</definedName>
    <definedName name="ρnf">#REF!</definedName>
    <definedName name="ρnii">#REF!</definedName>
    <definedName name="ρw">#REF!</definedName>
    <definedName name="ρw3">#REF!</definedName>
    <definedName name="ρwf">#REF!</definedName>
    <definedName name="ρwii">#REF!</definedName>
    <definedName name="σ">#REF!</definedName>
    <definedName name="σan">#REF!</definedName>
    <definedName name="σaw">#REF!</definedName>
    <definedName name="σf">#REF!</definedName>
    <definedName name="σnw">#REF!</definedName>
    <definedName name="φ">#REF!</definedName>
    <definedName name="φeff">#REF!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4" l="1"/>
  <c r="H18" i="4"/>
  <c r="H17" i="4"/>
  <c r="H16" i="4"/>
  <c r="H15" i="4"/>
  <c r="H14" i="4"/>
  <c r="H13" i="4"/>
  <c r="H12" i="4"/>
  <c r="H11" i="4"/>
  <c r="H10" i="4"/>
  <c r="H9" i="4"/>
  <c r="H8" i="4"/>
  <c r="H7" i="4"/>
  <c r="G19" i="4"/>
  <c r="H19" i="4" s="1"/>
  <c r="G18" i="4"/>
  <c r="G17" i="4"/>
  <c r="G16" i="4"/>
  <c r="G15" i="4"/>
  <c r="G13" i="4"/>
  <c r="G12" i="4"/>
  <c r="G11" i="4"/>
  <c r="G10" i="4"/>
  <c r="G9" i="4"/>
  <c r="G8" i="4"/>
  <c r="G7" i="4"/>
</calcChain>
</file>

<file path=xl/sharedStrings.xml><?xml version="1.0" encoding="utf-8"?>
<sst xmlns="http://schemas.openxmlformats.org/spreadsheetml/2006/main" count="23" uniqueCount="23">
  <si>
    <t xml:space="preserve">Enter values </t>
  </si>
  <si>
    <t xml:space="preserve">Data from Table 13 of USEPA J&amp;E model users guide v6, 2017 </t>
  </si>
  <si>
    <t xml:space="preserve">Textural class </t>
  </si>
  <si>
    <t xml:space="preserve">% clay </t>
  </si>
  <si>
    <t xml:space="preserve">% silt </t>
  </si>
  <si>
    <t xml:space="preserve">% sand </t>
  </si>
  <si>
    <t xml:space="preserve">Arithmetic mean particle diameter (d50) cm </t>
  </si>
  <si>
    <t xml:space="preserve">Sand </t>
  </si>
  <si>
    <t xml:space="preserve">Loamy sand </t>
  </si>
  <si>
    <t xml:space="preserve">Sandy loam </t>
  </si>
  <si>
    <t xml:space="preserve">Sandy clay loam </t>
  </si>
  <si>
    <t xml:space="preserve">Sandy clay </t>
  </si>
  <si>
    <t xml:space="preserve">Loam </t>
  </si>
  <si>
    <t xml:space="preserve">Clay loam </t>
  </si>
  <si>
    <t xml:space="preserve">Silt loam </t>
  </si>
  <si>
    <t xml:space="preserve">Clay </t>
  </si>
  <si>
    <t xml:space="preserve">Silty clay loam </t>
  </si>
  <si>
    <t xml:space="preserve">Silt </t>
  </si>
  <si>
    <t xml:space="preserve">Silty clay </t>
  </si>
  <si>
    <t>Site specific</t>
  </si>
  <si>
    <t>Calculated value</t>
  </si>
  <si>
    <t>Height Capillary Fringe
cm</t>
  </si>
  <si>
    <t>Height Capillary Fringe
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</si>
</sst>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name val="Arial"/>
      <family val="2"/>
    </font>
    <font>
      <b/>
      <sz val="10"/>
      <name val="Arial"/>
      <family val="2"/>
    </font>
    <font>
      <b/>
      <sz val="8"/>
      <name val="Arial"/>
      <family val="2"/>
    </font>
    <font>
      <sz val="11"/>
      <color theme="1"/>
      <name val="Arial"/>
      <family val="2"/>
    </font>
    <font>
      <b/>
      <sz val="10"/>
      <name val="Calibri"/>
      <family val="2"/>
      <scheme val="minor"/>
    </font>
    <font>
      <u/>
      <sz val="11"/>
      <color theme="10"/>
      <name val="Calibri"/>
      <family val="2"/>
      <scheme val="minor"/>
    </font>
  </fonts>
  <fills count="4">
    <fill>
      <patternFill patternType="none"/>
    </fill>
    <fill>
      <patternFill patternType="gray125"/>
    </fill>
    <fill>
      <patternFill patternType="solid">
        <fgColor rgb="FFDEDDAA"/>
        <bgColor indexed="64"/>
      </patternFill>
    </fill>
    <fill>
      <patternFill patternType="solid">
        <fgColor rgb="FFEC980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6" fillId="0" borderId="0" applyNumberFormat="0" applyFill="0" applyBorder="0" applyAlignment="0" applyProtection="0"/>
  </cellStyleXfs>
  <cellXfs count="23">
    <xf numFmtId="0" fontId="0" fillId="0" borderId="0" xfId="0"/>
    <xf numFmtId="0" fontId="1" fillId="0" borderId="0" xfId="1"/>
    <xf numFmtId="0" fontId="1" fillId="0" borderId="0" xfId="1" applyAlignment="1">
      <alignment horizontal="center"/>
    </xf>
    <xf numFmtId="0" fontId="1" fillId="0" borderId="1" xfId="0" applyFont="1" applyBorder="1"/>
    <xf numFmtId="0" fontId="1" fillId="2" borderId="0" xfId="1" applyFill="1"/>
    <xf numFmtId="0" fontId="3" fillId="0" borderId="0" xfId="0" applyFont="1"/>
    <xf numFmtId="0" fontId="4" fillId="0" borderId="0" xfId="0" applyFont="1"/>
    <xf numFmtId="0" fontId="2" fillId="0" borderId="0" xfId="0" applyFont="1" applyAlignment="1">
      <alignment horizont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1" xfId="0" applyFont="1" applyBorder="1" applyAlignment="1">
      <alignment horizontal="center"/>
    </xf>
    <xf numFmtId="0" fontId="1" fillId="2" borderId="1" xfId="1" applyFill="1" applyBorder="1" applyProtection="1">
      <protection locked="0"/>
    </xf>
    <xf numFmtId="0" fontId="2" fillId="0" borderId="0" xfId="0" applyFont="1"/>
    <xf numFmtId="0" fontId="1" fillId="0" borderId="0" xfId="0" applyFont="1"/>
    <xf numFmtId="0" fontId="1" fillId="0" borderId="0" xfId="0" applyFont="1" applyAlignment="1">
      <alignment horizontal="center"/>
    </xf>
    <xf numFmtId="0" fontId="1" fillId="3" borderId="0" xfId="1" applyFill="1"/>
    <xf numFmtId="0" fontId="5" fillId="0" borderId="0" xfId="0" applyFont="1"/>
    <xf numFmtId="0" fontId="6" fillId="0" borderId="0" xfId="3"/>
    <xf numFmtId="0" fontId="0" fillId="0" borderId="0" xfId="0" applyAlignment="1">
      <alignment wrapText="1"/>
    </xf>
    <xf numFmtId="1" fontId="1" fillId="0" borderId="1" xfId="0" applyNumberFormat="1" applyFont="1" applyBorder="1" applyAlignment="1">
      <alignment horizontal="center"/>
    </xf>
    <xf numFmtId="2" fontId="1" fillId="3" borderId="1" xfId="0" applyNumberFormat="1" applyFont="1" applyFill="1" applyBorder="1" applyAlignment="1">
      <alignment horizontal="center"/>
    </xf>
    <xf numFmtId="0" fontId="2" fillId="0" borderId="1" xfId="0" applyFont="1" applyBorder="1" applyAlignment="1">
      <alignment horizontal="right"/>
    </xf>
  </cellXfs>
  <cellStyles count="4">
    <cellStyle name="Hyperlink" xfId="3" builtinId="8"/>
    <cellStyle name="Normal" xfId="0" builtinId="0"/>
    <cellStyle name="Normal 2" xfId="1" xr:uid="{965DF07D-0405-4CEA-8E90-7546AE40F251}"/>
    <cellStyle name="Percent 2" xfId="2" xr:uid="{0CDAFF77-1E9A-4B1F-B99E-00905B533BDE}"/>
  </cellStyles>
  <dxfs count="0"/>
  <tableStyles count="0" defaultTableStyle="TableStyleMedium2" defaultPivotStyle="PivotStyleLight16"/>
  <colors>
    <mruColors>
      <color rgb="FFEC9801"/>
      <color rgb="FFDEDDAA"/>
      <color rgb="FFBDBB55"/>
      <color rgb="FFFFFD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25</xdr:row>
      <xdr:rowOff>0</xdr:rowOff>
    </xdr:from>
    <xdr:to>
      <xdr:col>0</xdr:col>
      <xdr:colOff>190500</xdr:colOff>
      <xdr:row>26</xdr:row>
      <xdr:rowOff>0</xdr:rowOff>
    </xdr:to>
    <xdr:sp macro="" textlink="">
      <xdr:nvSpPr>
        <xdr:cNvPr id="7" name="Rectangle 6">
          <a:extLst>
            <a:ext uri="{FF2B5EF4-FFF2-40B4-BE49-F238E27FC236}">
              <a16:creationId xmlns:a16="http://schemas.microsoft.com/office/drawing/2014/main" id="{8363E39F-8064-2266-0FCA-A431A56E6051}"/>
            </a:ext>
          </a:extLst>
        </xdr:cNvPr>
        <xdr:cNvSpPr>
          <a:spLocks noChangeAspect="1" noChangeArrowheads="1"/>
        </xdr:cNvSpPr>
      </xdr:nvSpPr>
      <xdr:spPr bwMode="auto">
        <a:xfrm>
          <a:off x="0" y="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GB"/>
        </a:p>
      </xdr:txBody>
    </xdr:sp>
    <xdr:clientData/>
  </xdr:twoCellAnchor>
  <xdr:twoCellAnchor>
    <xdr:from>
      <xdr:col>0</xdr:col>
      <xdr:colOff>159203</xdr:colOff>
      <xdr:row>0</xdr:row>
      <xdr:rowOff>0</xdr:rowOff>
    </xdr:from>
    <xdr:to>
      <xdr:col>25</xdr:col>
      <xdr:colOff>373173</xdr:colOff>
      <xdr:row>39</xdr:row>
      <xdr:rowOff>44824</xdr:rowOff>
    </xdr:to>
    <xdr:grpSp>
      <xdr:nvGrpSpPr>
        <xdr:cNvPr id="4" name="Group 3">
          <a:extLst>
            <a:ext uri="{FF2B5EF4-FFF2-40B4-BE49-F238E27FC236}">
              <a16:creationId xmlns:a16="http://schemas.microsoft.com/office/drawing/2014/main" id="{D84157AA-2C1B-0431-84BD-39961E4E4D87}"/>
            </a:ext>
          </a:extLst>
        </xdr:cNvPr>
        <xdr:cNvGrpSpPr/>
      </xdr:nvGrpSpPr>
      <xdr:grpSpPr>
        <a:xfrm>
          <a:off x="159203" y="0"/>
          <a:ext cx="15453970" cy="7474324"/>
          <a:chOff x="104775" y="0"/>
          <a:chExt cx="15522006" cy="7474324"/>
        </a:xfrm>
      </xdr:grpSpPr>
      <xdr:sp macro="" textlink="">
        <xdr:nvSpPr>
          <xdr:cNvPr id="2" name="TextBox 1">
            <a:extLst>
              <a:ext uri="{FF2B5EF4-FFF2-40B4-BE49-F238E27FC236}">
                <a16:creationId xmlns:a16="http://schemas.microsoft.com/office/drawing/2014/main" id="{EC9BACD5-9DF5-4CF2-8624-82C1EAE39A64}"/>
              </a:ext>
            </a:extLst>
          </xdr:cNvPr>
          <xdr:cNvSpPr txBox="1"/>
        </xdr:nvSpPr>
        <xdr:spPr>
          <a:xfrm>
            <a:off x="104775" y="0"/>
            <a:ext cx="8886825" cy="7474324"/>
          </a:xfrm>
          <a:prstGeom prst="rect">
            <a:avLst/>
          </a:prstGeom>
          <a:solidFill>
            <a:srgbClr val="DEDDA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chemeClr val="dk1"/>
                </a:solidFill>
                <a:effectLst/>
                <a:latin typeface="Verdana" panose="020B0604030504040204" pitchFamily="34" charset="0"/>
                <a:ea typeface="Verdana" panose="020B0604030504040204" pitchFamily="34" charset="0"/>
                <a:cs typeface="+mn-cs"/>
              </a:rPr>
              <a:t>This LNAPL mobility</a:t>
            </a:r>
            <a:r>
              <a:rPr lang="en-GB" sz="1000" baseline="0">
                <a:solidFill>
                  <a:schemeClr val="dk1"/>
                </a:solidFill>
                <a:effectLst/>
                <a:latin typeface="Verdana" panose="020B0604030504040204" pitchFamily="34" charset="0"/>
                <a:ea typeface="Verdana" panose="020B0604030504040204" pitchFamily="34" charset="0"/>
                <a:cs typeface="+mn-cs"/>
              </a:rPr>
              <a:t> screening tool </a:t>
            </a:r>
            <a:r>
              <a:rPr lang="en-GB" sz="1000">
                <a:solidFill>
                  <a:schemeClr val="dk1"/>
                </a:solidFill>
                <a:effectLst/>
                <a:latin typeface="Verdana" panose="020B0604030504040204" pitchFamily="34" charset="0"/>
                <a:ea typeface="Verdana" panose="020B0604030504040204" pitchFamily="34" charset="0"/>
                <a:cs typeface="+mn-cs"/>
              </a:rPr>
              <a:t>and accompanying documents have been developed by and is made freely available by SoBRA’s NAPL Subgroup.  It is part of a package of work, to aid practitioners undertaking NAPL risk assessment.  The seven working groups cover all stages of NAPL risk assessment, ranging from establishing whether NAPL is likely to be present at a site or not, through to designing an appropriate remediation strategy. The overall publication strategy for the group is indicated</a:t>
            </a:r>
            <a:r>
              <a:rPr lang="en-GB" sz="1000" baseline="0">
                <a:solidFill>
                  <a:schemeClr val="dk1"/>
                </a:solidFill>
                <a:effectLst/>
                <a:latin typeface="Verdana" panose="020B0604030504040204" pitchFamily="34" charset="0"/>
                <a:ea typeface="Verdana" panose="020B0604030504040204" pitchFamily="34" charset="0"/>
                <a:cs typeface="+mn-cs"/>
              </a:rPr>
              <a:t> in the acconpanying figure.  The po</a:t>
            </a:r>
            <a:r>
              <a:rPr lang="en-GB" sz="1000">
                <a:solidFill>
                  <a:schemeClr val="dk1"/>
                </a:solidFill>
                <a:effectLst/>
                <a:latin typeface="Verdana" panose="020B0604030504040204" pitchFamily="34" charset="0"/>
                <a:ea typeface="Verdana" panose="020B0604030504040204" pitchFamily="34" charset="0"/>
                <a:cs typeface="+mn-cs"/>
              </a:rPr>
              <a:t>sition of this  document within the strategy is highlighted in red.  </a:t>
            </a:r>
          </a:p>
          <a:p>
            <a:r>
              <a:rPr lang="en-GB" sz="1000">
                <a:solidFill>
                  <a:schemeClr val="dk1"/>
                </a:solidFill>
                <a:effectLst/>
                <a:latin typeface="Verdana" panose="020B0604030504040204" pitchFamily="34" charset="0"/>
                <a:ea typeface="Verdana" panose="020B0604030504040204" pitchFamily="34" charset="0"/>
                <a:cs typeface="+mn-cs"/>
              </a:rPr>
              <a:t> </a:t>
            </a:r>
          </a:p>
          <a:p>
            <a:r>
              <a:rPr lang="en-GB" sz="1000">
                <a:solidFill>
                  <a:schemeClr val="dk1"/>
                </a:solidFill>
                <a:effectLst/>
                <a:latin typeface="Verdana" panose="020B0604030504040204" pitchFamily="34" charset="0"/>
                <a:ea typeface="Verdana" panose="020B0604030504040204" pitchFamily="34" charset="0"/>
                <a:cs typeface="+mn-cs"/>
              </a:rPr>
              <a:t>SoBRA gratefully acknowledges the authors of this work, namely Anna Hitchmough (lead author), Duncan Cartwright, David Holmes, Jonathan Parry, Caroline Walker and Conor Armstrong.</a:t>
            </a:r>
          </a:p>
          <a:p>
            <a:r>
              <a:rPr lang="en-GB" sz="1000">
                <a:solidFill>
                  <a:schemeClr val="dk1"/>
                </a:solidFill>
                <a:effectLst/>
                <a:latin typeface="Verdana" panose="020B0604030504040204" pitchFamily="34" charset="0"/>
                <a:ea typeface="Verdana" panose="020B0604030504040204" pitchFamily="34" charset="0"/>
                <a:cs typeface="+mn-cs"/>
              </a:rPr>
              <a:t> </a:t>
            </a:r>
          </a:p>
          <a:p>
            <a:r>
              <a:rPr lang="en-GB" sz="1000">
                <a:solidFill>
                  <a:schemeClr val="dk1"/>
                </a:solidFill>
                <a:effectLst/>
                <a:latin typeface="Verdana" panose="020B0604030504040204" pitchFamily="34" charset="0"/>
                <a:ea typeface="Verdana" panose="020B0604030504040204" pitchFamily="34" charset="0"/>
                <a:cs typeface="+mn-cs"/>
              </a:rPr>
              <a:t>Users should familiarise themselves with the accompanying guidance notes </a:t>
            </a:r>
            <a:r>
              <a:rPr lang="en-GB" sz="1000" i="1">
                <a:solidFill>
                  <a:schemeClr val="dk1"/>
                </a:solidFill>
                <a:effectLst/>
                <a:latin typeface="Verdana" panose="020B0604030504040204" pitchFamily="34" charset="0"/>
                <a:ea typeface="Verdana" panose="020B0604030504040204" pitchFamily="34" charset="0"/>
                <a:cs typeface="+mn-cs"/>
              </a:rPr>
              <a:t>Society of Brownfield Risk Assessment (2023), Light Non-Aqueous Phase Liquid – Guidance Notes for their Assessment in Contaminated Land Scenarios in the UK. 3. LNAPL Mobility Screening Tool. Version 1.0, February 2023</a:t>
            </a:r>
            <a:r>
              <a:rPr lang="en-GB" sz="1000">
                <a:solidFill>
                  <a:schemeClr val="dk1"/>
                </a:solidFill>
                <a:effectLst/>
                <a:latin typeface="Verdana" panose="020B0604030504040204" pitchFamily="34" charset="0"/>
                <a:ea typeface="Verdana" panose="020B0604030504040204" pitchFamily="34" charset="0"/>
                <a:cs typeface="+mn-cs"/>
              </a:rPr>
              <a:t> before using this tool.</a:t>
            </a:r>
            <a:r>
              <a:rPr lang="en-GB" sz="1000" i="1">
                <a:solidFill>
                  <a:schemeClr val="dk1"/>
                </a:solidFill>
                <a:effectLst/>
                <a:latin typeface="Verdana" panose="020B0604030504040204" pitchFamily="34" charset="0"/>
                <a:ea typeface="Verdana" panose="020B0604030504040204" pitchFamily="34" charset="0"/>
                <a:cs typeface="+mn-cs"/>
              </a:rPr>
              <a:t>  </a:t>
            </a:r>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 </a:t>
            </a:r>
          </a:p>
          <a:p>
            <a:r>
              <a:rPr lang="en-GB" sz="1000">
                <a:solidFill>
                  <a:schemeClr val="dk1"/>
                </a:solidFill>
                <a:effectLst/>
                <a:latin typeface="Verdana" panose="020B0604030504040204" pitchFamily="34" charset="0"/>
                <a:ea typeface="Verdana" panose="020B0604030504040204" pitchFamily="34" charset="0"/>
                <a:cs typeface="+mn-cs"/>
              </a:rPr>
              <a:t>The aim of this spreadsheet tool and documents is to provide guidance on interpreting how mobile LNAPL plumes are; as part of a lines of evidence approach to characterising LNAPL plume behaviour. The tool provides commentary and an easily accessible set of spreadsheets containing the equations provided in the CL:AIRE 2014 publication </a:t>
            </a:r>
            <a:r>
              <a:rPr lang="en-GB" sz="1000" i="1">
                <a:solidFill>
                  <a:schemeClr val="dk1"/>
                </a:solidFill>
                <a:effectLst/>
                <a:latin typeface="Verdana" panose="020B0604030504040204" pitchFamily="34" charset="0"/>
                <a:ea typeface="Verdana" panose="020B0604030504040204" pitchFamily="34" charset="0"/>
                <a:cs typeface="+mn-cs"/>
              </a:rPr>
              <a:t>An Illustrated Handbook of LNAPL Transport and Fate in the Subsurface. </a:t>
            </a:r>
            <a:r>
              <a:rPr lang="en-GB" sz="1000">
                <a:solidFill>
                  <a:schemeClr val="dk1"/>
                </a:solidFill>
                <a:effectLst/>
                <a:latin typeface="Verdana" panose="020B0604030504040204" pitchFamily="34" charset="0"/>
                <a:ea typeface="Verdana" panose="020B0604030504040204" pitchFamily="34" charset="0"/>
                <a:cs typeface="+mn-cs"/>
              </a:rPr>
              <a:t>The included equations estimate:</a:t>
            </a:r>
          </a:p>
          <a:p>
            <a:r>
              <a:rPr lang="en-GB" sz="1000">
                <a:solidFill>
                  <a:schemeClr val="dk1"/>
                </a:solidFill>
                <a:effectLst/>
                <a:latin typeface="Verdana" panose="020B0604030504040204" pitchFamily="34" charset="0"/>
                <a:ea typeface="Verdana" panose="020B0604030504040204" pitchFamily="34" charset="0"/>
                <a:cs typeface="+mn-cs"/>
              </a:rPr>
              <a:t> </a:t>
            </a:r>
          </a:p>
          <a:p>
            <a:pPr lvl="0"/>
            <a:r>
              <a:rPr lang="en-GB" sz="1000">
                <a:solidFill>
                  <a:schemeClr val="dk1"/>
                </a:solidFill>
                <a:effectLst/>
                <a:latin typeface="Verdana" panose="020B0604030504040204" pitchFamily="34" charset="0"/>
                <a:ea typeface="Verdana" panose="020B0604030504040204" pitchFamily="34" charset="0"/>
                <a:cs typeface="+mn-cs"/>
              </a:rPr>
              <a:t>- the depth of LNAPL penetration below the water table;</a:t>
            </a:r>
          </a:p>
          <a:p>
            <a:pPr lvl="0"/>
            <a:r>
              <a:rPr lang="en-GB" sz="1000">
                <a:solidFill>
                  <a:schemeClr val="dk1"/>
                </a:solidFill>
                <a:effectLst/>
                <a:latin typeface="Verdana" panose="020B0604030504040204" pitchFamily="34" charset="0"/>
                <a:ea typeface="Verdana" panose="020B0604030504040204" pitchFamily="34" charset="0"/>
                <a:cs typeface="+mn-cs"/>
              </a:rPr>
              <a:t>- the critical thickness of LNAPL in a borehole which will indicate</a:t>
            </a:r>
            <a:r>
              <a:rPr lang="en-GB" sz="1000" b="1">
                <a:solidFill>
                  <a:schemeClr val="dk1"/>
                </a:solidFill>
                <a:effectLst/>
                <a:latin typeface="Verdana" panose="020B0604030504040204" pitchFamily="34" charset="0"/>
                <a:ea typeface="Verdana" panose="020B0604030504040204" pitchFamily="34" charset="0"/>
                <a:cs typeface="+mn-cs"/>
              </a:rPr>
              <a:t> </a:t>
            </a:r>
            <a:r>
              <a:rPr lang="en-GB" sz="1000">
                <a:solidFill>
                  <a:schemeClr val="dk1"/>
                </a:solidFill>
                <a:effectLst/>
                <a:latin typeface="Verdana" panose="020B0604030504040204" pitchFamily="34" charset="0"/>
                <a:ea typeface="Verdana" panose="020B0604030504040204" pitchFamily="34" charset="0"/>
                <a:cs typeface="+mn-cs"/>
              </a:rPr>
              <a:t>lateral migration;</a:t>
            </a:r>
          </a:p>
          <a:p>
            <a:pPr lvl="0"/>
            <a:r>
              <a:rPr lang="en-GB" sz="1000">
                <a:solidFill>
                  <a:schemeClr val="dk1"/>
                </a:solidFill>
                <a:effectLst/>
                <a:latin typeface="Verdana" panose="020B0604030504040204" pitchFamily="34" charset="0"/>
                <a:ea typeface="Verdana" panose="020B0604030504040204" pitchFamily="34" charset="0"/>
                <a:cs typeface="+mn-cs"/>
              </a:rPr>
              <a:t>- Darcy flux;</a:t>
            </a:r>
          </a:p>
          <a:p>
            <a:pPr lvl="0"/>
            <a:r>
              <a:rPr lang="en-GB" sz="1000">
                <a:solidFill>
                  <a:schemeClr val="dk1"/>
                </a:solidFill>
                <a:effectLst/>
                <a:latin typeface="Verdana" panose="020B0604030504040204" pitchFamily="34" charset="0"/>
                <a:ea typeface="Verdana" panose="020B0604030504040204" pitchFamily="34" charset="0"/>
                <a:cs typeface="+mn-cs"/>
              </a:rPr>
              <a:t>- LNAPL hydraulic conductivity; and,</a:t>
            </a:r>
          </a:p>
          <a:p>
            <a:pPr lvl="0"/>
            <a:r>
              <a:rPr lang="en-GB" sz="1000">
                <a:solidFill>
                  <a:schemeClr val="dk1"/>
                </a:solidFill>
                <a:effectLst/>
                <a:latin typeface="Verdana" panose="020B0604030504040204" pitchFamily="34" charset="0"/>
                <a:ea typeface="Verdana" panose="020B0604030504040204" pitchFamily="34" charset="0"/>
                <a:cs typeface="+mn-cs"/>
              </a:rPr>
              <a:t>- lateral LNAPL velocity.</a:t>
            </a:r>
          </a:p>
          <a:p>
            <a:r>
              <a:rPr lang="en-GB" sz="1000">
                <a:solidFill>
                  <a:schemeClr val="dk1"/>
                </a:solidFill>
                <a:effectLst/>
                <a:latin typeface="Verdana" panose="020B0604030504040204" pitchFamily="34" charset="0"/>
                <a:ea typeface="Verdana" panose="020B0604030504040204" pitchFamily="34" charset="0"/>
                <a:cs typeface="+mn-cs"/>
              </a:rPr>
              <a:t> </a:t>
            </a:r>
          </a:p>
          <a:p>
            <a:r>
              <a:rPr lang="en-GB" sz="1000">
                <a:solidFill>
                  <a:schemeClr val="dk1"/>
                </a:solidFill>
                <a:effectLst/>
                <a:latin typeface="Verdana" panose="020B0604030504040204" pitchFamily="34" charset="0"/>
                <a:ea typeface="Verdana" panose="020B0604030504040204" pitchFamily="34" charset="0"/>
                <a:cs typeface="+mn-cs"/>
              </a:rPr>
              <a:t>The document discusses which parameters the mobility equations are most sensitive to, sources of uncertainty; and provides guidance on where to obtain suitable values for use in the equations. In addition, for selected LNAPL and sediment types, we provide example input data and graphical output to estimate the depth of LNAPL penetration below the water table; and the critical thickness of LNAPL in a borehole.</a:t>
            </a:r>
          </a:p>
          <a:p>
            <a:r>
              <a:rPr lang="en-GB" sz="1000">
                <a:solidFill>
                  <a:schemeClr val="dk1"/>
                </a:solidFill>
                <a:effectLst/>
                <a:latin typeface="Verdana" panose="020B0604030504040204" pitchFamily="34" charset="0"/>
                <a:ea typeface="Verdana" panose="020B0604030504040204" pitchFamily="34" charset="0"/>
                <a:cs typeface="+mn-cs"/>
              </a:rPr>
              <a:t> </a:t>
            </a:r>
          </a:p>
          <a:p>
            <a:r>
              <a:rPr lang="en-GB" sz="1000">
                <a:solidFill>
                  <a:schemeClr val="dk1"/>
                </a:solidFill>
                <a:effectLst/>
                <a:latin typeface="Verdana" panose="020B0604030504040204" pitchFamily="34" charset="0"/>
                <a:ea typeface="Verdana" panose="020B0604030504040204" pitchFamily="34" charset="0"/>
                <a:cs typeface="+mn-cs"/>
              </a:rPr>
              <a:t>To use the calculation sheet (entitled </a:t>
            </a:r>
            <a:r>
              <a:rPr lang="en-GB" sz="1000" u="none">
                <a:solidFill>
                  <a:schemeClr val="dk1"/>
                </a:solidFill>
                <a:effectLst/>
                <a:latin typeface="Verdana" panose="020B0604030504040204" pitchFamily="34" charset="0"/>
                <a:ea typeface="Verdana" panose="020B0604030504040204" pitchFamily="34" charset="0"/>
                <a:cs typeface="+mn-cs"/>
              </a:rPr>
              <a:t>“</a:t>
            </a:r>
            <a:r>
              <a:rPr lang="en-GB" sz="1000" u="sng">
                <a:solidFill>
                  <a:schemeClr val="dk1"/>
                </a:solidFill>
                <a:effectLst/>
                <a:latin typeface="Verdana" panose="020B0604030504040204" pitchFamily="34" charset="0"/>
                <a:ea typeface="Verdana" panose="020B0604030504040204" pitchFamily="34" charset="0"/>
                <a:cs typeface="+mn-cs"/>
              </a:rPr>
              <a:t>Capillary</a:t>
            </a:r>
            <a:r>
              <a:rPr lang="en-GB" sz="1000" u="sng" baseline="0">
                <a:solidFill>
                  <a:schemeClr val="dk1"/>
                </a:solidFill>
                <a:effectLst/>
                <a:latin typeface="Verdana" panose="020B0604030504040204" pitchFamily="34" charset="0"/>
                <a:ea typeface="Verdana" panose="020B0604030504040204" pitchFamily="34" charset="0"/>
                <a:cs typeface="+mn-cs"/>
              </a:rPr>
              <a:t> fringe calcualator</a:t>
            </a:r>
            <a:r>
              <a:rPr lang="en-GB" sz="1000" u="none" baseline="0">
                <a:solidFill>
                  <a:schemeClr val="dk1"/>
                </a:solidFill>
                <a:effectLst/>
                <a:latin typeface="Verdana" panose="020B0604030504040204" pitchFamily="34" charset="0"/>
                <a:ea typeface="Verdana" panose="020B0604030504040204" pitchFamily="34" charset="0"/>
                <a:cs typeface="+mn-cs"/>
              </a:rPr>
              <a:t>"</a:t>
            </a:r>
            <a:r>
              <a:rPr lang="en-GB" sz="1000" u="none">
                <a:solidFill>
                  <a:schemeClr val="dk1"/>
                </a:solidFill>
                <a:effectLst/>
                <a:latin typeface="Verdana" panose="020B0604030504040204" pitchFamily="34" charset="0"/>
                <a:ea typeface="Verdana" panose="020B0604030504040204" pitchFamily="34" charset="0"/>
                <a:cs typeface="+mn-cs"/>
              </a:rPr>
              <a:t>),  </a:t>
            </a:r>
            <a:r>
              <a:rPr lang="en-GB" sz="1000">
                <a:solidFill>
                  <a:schemeClr val="dk1"/>
                </a:solidFill>
                <a:effectLst/>
                <a:latin typeface="Verdana" panose="020B0604030504040204" pitchFamily="34" charset="0"/>
                <a:ea typeface="Verdana" panose="020B0604030504040204" pitchFamily="34" charset="0"/>
                <a:cs typeface="+mn-cs"/>
              </a:rPr>
              <a:t>enter the required data (beige cells) to calculate the required output (orange cells). </a:t>
            </a:r>
            <a:r>
              <a:rPr lang="en-GB" sz="1000" u="sng">
                <a:solidFill>
                  <a:schemeClr val="dk1"/>
                </a:solidFill>
                <a:effectLst/>
                <a:latin typeface="Verdana" panose="020B0604030504040204" pitchFamily="34" charset="0"/>
                <a:ea typeface="Verdana" panose="020B0604030504040204" pitchFamily="34" charset="0"/>
                <a:cs typeface="+mn-cs"/>
              </a:rPr>
              <a:t>Do not alter or attempt to enter data in any other cell</a:t>
            </a:r>
            <a:r>
              <a:rPr lang="en-GB" sz="1000">
                <a:solidFill>
                  <a:schemeClr val="dk1"/>
                </a:solidFill>
                <a:effectLst/>
                <a:latin typeface="Verdana" panose="020B0604030504040204" pitchFamily="34" charset="0"/>
                <a:ea typeface="Verdana" panose="020B0604030504040204" pitchFamily="34" charset="0"/>
                <a:cs typeface="+mn-cs"/>
              </a:rPr>
              <a:t>. There are comments in the accompanying guidance notes </a:t>
            </a:r>
            <a:r>
              <a:rPr lang="en-GB" sz="1000" u="none">
                <a:solidFill>
                  <a:schemeClr val="dk1"/>
                </a:solidFill>
                <a:effectLst/>
                <a:latin typeface="Verdana" panose="020B0604030504040204" pitchFamily="34" charset="0"/>
                <a:ea typeface="Verdana" panose="020B0604030504040204" pitchFamily="34" charset="0"/>
                <a:cs typeface="+mn-cs"/>
              </a:rPr>
              <a:t>to guide the user.  </a:t>
            </a:r>
          </a:p>
          <a:p>
            <a:endParaRPr lang="en-GB" sz="1000" u="none">
              <a:solidFill>
                <a:schemeClr val="dk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This workbook has been developed by members of the SoBRA NAPL Subgroup in a voluntary capacity and is based on the views of the individual members, not those of their employers.  Users of this workbook must satisfy themselves that it is appropriate for the intended use and no guarantee of suitability is made.</a:t>
            </a:r>
          </a:p>
          <a:p>
            <a:r>
              <a:rPr lang="en-GB" sz="1000">
                <a:solidFill>
                  <a:schemeClr val="dk1"/>
                </a:solidFill>
                <a:effectLst/>
                <a:latin typeface="Verdana" panose="020B0604030504040204" pitchFamily="34" charset="0"/>
                <a:ea typeface="Verdana" panose="020B0604030504040204" pitchFamily="34" charset="0"/>
                <a:cs typeface="+mn-cs"/>
              </a:rPr>
              <a:t> </a:t>
            </a:r>
          </a:p>
          <a:p>
            <a:r>
              <a:rPr lang="en-GB" sz="1000">
                <a:solidFill>
                  <a:schemeClr val="dk1"/>
                </a:solidFill>
                <a:effectLst/>
                <a:latin typeface="Verdana" panose="020B0604030504040204" pitchFamily="34" charset="0"/>
                <a:ea typeface="Verdana" panose="020B0604030504040204" pitchFamily="34" charset="0"/>
                <a:cs typeface="+mn-cs"/>
              </a:rPr>
              <a:t>Feedback on this tool is welcomed and should be submitted to SoBRA at </a:t>
            </a:r>
            <a:r>
              <a:rPr lang="en-GB" sz="1000" u="sng">
                <a:solidFill>
                  <a:schemeClr val="dk1"/>
                </a:solidFill>
                <a:effectLst/>
                <a:latin typeface="Verdana" panose="020B0604030504040204" pitchFamily="34" charset="0"/>
                <a:ea typeface="Verdana" panose="020B0604030504040204" pitchFamily="34" charset="0"/>
                <a:cs typeface="+mn-cs"/>
                <a:hlinkClick xmlns:r="http://schemas.openxmlformats.org/officeDocument/2006/relationships" r:id=""/>
              </a:rPr>
              <a:t>info@sobra.org.uk</a:t>
            </a:r>
            <a:r>
              <a:rPr lang="en-GB" sz="1000">
                <a:solidFill>
                  <a:schemeClr val="dk1"/>
                </a:solidFill>
                <a:effectLst/>
                <a:latin typeface="Verdana" panose="020B0604030504040204" pitchFamily="34" charset="0"/>
                <a:ea typeface="Verdana" panose="020B0604030504040204" pitchFamily="34" charset="0"/>
                <a:cs typeface="+mn-cs"/>
              </a:rPr>
              <a:t>.</a:t>
            </a:r>
          </a:p>
          <a:p>
            <a:r>
              <a:rPr lang="en-GB" sz="1000">
                <a:solidFill>
                  <a:schemeClr val="dk1"/>
                </a:solidFill>
                <a:effectLst/>
                <a:latin typeface="Verdana" panose="020B0604030504040204" pitchFamily="34" charset="0"/>
                <a:ea typeface="Verdana" panose="020B0604030504040204" pitchFamily="34" charset="0"/>
                <a:cs typeface="+mn-cs"/>
              </a:rPr>
              <a:t> </a:t>
            </a:r>
          </a:p>
          <a:p>
            <a:r>
              <a:rPr lang="en-GB" sz="1000">
                <a:solidFill>
                  <a:schemeClr val="dk1"/>
                </a:solidFill>
                <a:effectLst/>
                <a:latin typeface="Verdana" panose="020B0604030504040204" pitchFamily="34" charset="0"/>
                <a:ea typeface="Verdana" panose="020B0604030504040204" pitchFamily="34" charset="0"/>
                <a:cs typeface="+mn-cs"/>
              </a:rPr>
              <a:t>Copyright © Society of Brownfield Risk Assessment 2023 </a:t>
            </a: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Published by the Society of Brownfield Risk Assessment www.sobra.org.uk. The Society of Brownfield Risk Assessment is a Registered Charity: No. 1180875.</a:t>
            </a: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Light Non-Aqueous Phase Liquid – Guidance Notes for their Assessment in Contaminated Land Scenarios in the UK. 3. LNAPL MOBILITY SCREENING TOOL. Version 1.1 © 2023 by Society of Brownfield Risk Assessment is licensed under Attribution-NoDerivatives 4.0 International. To view a copy of this license, visit http://creativecommons.org/licenses/by-nd/4.0/</a:t>
            </a:r>
          </a:p>
        </xdr:txBody>
      </xdr:sp>
      <xdr:pic>
        <xdr:nvPicPr>
          <xdr:cNvPr id="3" name="Picture 2" descr="A picture containing text, screenshot, font, logo&#10;&#10;Description automatically generated">
            <a:extLst>
              <a:ext uri="{FF2B5EF4-FFF2-40B4-BE49-F238E27FC236}">
                <a16:creationId xmlns:a16="http://schemas.microsoft.com/office/drawing/2014/main" id="{E0D8BCD1-42A1-43C4-85E9-1FC02798177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7905"/>
          <a:stretch/>
        </xdr:blipFill>
        <xdr:spPr>
          <a:xfrm>
            <a:off x="9071882" y="55790"/>
            <a:ext cx="6554899" cy="360453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33130</xdr:colOff>
      <xdr:row>0</xdr:row>
      <xdr:rowOff>0</xdr:rowOff>
    </xdr:from>
    <xdr:to>
      <xdr:col>3</xdr:col>
      <xdr:colOff>737152</xdr:colOff>
      <xdr:row>4</xdr:row>
      <xdr:rowOff>42532</xdr:rowOff>
    </xdr:to>
    <xdr:pic>
      <xdr:nvPicPr>
        <xdr:cNvPr id="2" name="Picture 1">
          <a:extLst>
            <a:ext uri="{FF2B5EF4-FFF2-40B4-BE49-F238E27FC236}">
              <a16:creationId xmlns:a16="http://schemas.microsoft.com/office/drawing/2014/main" id="{85B56073-AFB7-4F19-9DDA-C5C7E60A5E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130" y="0"/>
          <a:ext cx="2847147" cy="8045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E0A75-77F7-4F4B-A6B5-8FE8985EC791}">
  <dimension ref="A3:A5"/>
  <sheetViews>
    <sheetView topLeftCell="A16" zoomScaleNormal="100" workbookViewId="0">
      <selection activeCell="P30" sqref="P30"/>
    </sheetView>
  </sheetViews>
  <sheetFormatPr defaultRowHeight="15" x14ac:dyDescent="0.25"/>
  <sheetData>
    <row r="3" spans="1:1" x14ac:dyDescent="0.25">
      <c r="A3" s="18"/>
    </row>
    <row r="5" spans="1:1" x14ac:dyDescent="0.25">
      <c r="A5" s="19"/>
    </row>
  </sheetData>
  <sheetProtection algorithmName="SHA-512" hashValue="pa5HLx8YhVV8IczjJkWa0IxyhdaSc+sQF3eCkkzRhZamZuxHsD/o9Q5jLGqSq7h82o33QhLXTguiHQr8rBEhWQ==" saltValue="YzOqNgWk3bqAM+vC0CX38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8FB4F-01E8-445F-A37D-2ED8916BDFA6}">
  <dimension ref="A2:H24"/>
  <sheetViews>
    <sheetView showGridLines="0" tabSelected="1" view="pageLayout" topLeftCell="A2" zoomScaleNormal="100" zoomScaleSheetLayoutView="100" workbookViewId="0">
      <selection activeCell="F19" sqref="F19"/>
    </sheetView>
  </sheetViews>
  <sheetFormatPr defaultColWidth="8.7109375" defaultRowHeight="15" x14ac:dyDescent="0.25"/>
  <cols>
    <col min="2" max="2" width="14.5703125" bestFit="1" customWidth="1"/>
    <col min="3" max="3" width="8.85546875" customWidth="1"/>
    <col min="4" max="4" width="11.28515625" customWidth="1"/>
    <col min="5" max="5" width="11.85546875" customWidth="1"/>
    <col min="6" max="6" width="12.85546875" customWidth="1"/>
    <col min="7" max="8" width="12.28515625" customWidth="1"/>
  </cols>
  <sheetData>
    <row r="2" spans="1:8" x14ac:dyDescent="0.25">
      <c r="E2" s="5" t="s">
        <v>1</v>
      </c>
    </row>
    <row r="5" spans="1:8" x14ac:dyDescent="0.25">
      <c r="A5" s="6"/>
      <c r="B5" s="6"/>
      <c r="C5" s="6"/>
      <c r="D5" s="6"/>
      <c r="E5" s="6"/>
      <c r="F5" s="6"/>
      <c r="G5" s="7"/>
    </row>
    <row r="6" spans="1:8" ht="69.75" customHeight="1" x14ac:dyDescent="0.25">
      <c r="A6" s="6"/>
      <c r="B6" s="8" t="s">
        <v>2</v>
      </c>
      <c r="C6" s="9" t="s">
        <v>3</v>
      </c>
      <c r="D6" s="9" t="s">
        <v>4</v>
      </c>
      <c r="E6" s="9" t="s">
        <v>5</v>
      </c>
      <c r="F6" s="10" t="s">
        <v>6</v>
      </c>
      <c r="G6" s="10" t="s">
        <v>21</v>
      </c>
      <c r="H6" s="10" t="s">
        <v>22</v>
      </c>
    </row>
    <row r="7" spans="1:8" x14ac:dyDescent="0.25">
      <c r="A7" s="6"/>
      <c r="B7" s="3" t="s">
        <v>7</v>
      </c>
      <c r="C7" s="11">
        <v>3.33</v>
      </c>
      <c r="D7" s="11">
        <v>5</v>
      </c>
      <c r="E7" s="11">
        <v>91.67</v>
      </c>
      <c r="F7" s="11">
        <v>4.3999999999999997E-2</v>
      </c>
      <c r="G7" s="20">
        <f t="shared" ref="G7:G18" si="0">0.15/(0.2*F7)</f>
        <v>17.045454545454543</v>
      </c>
      <c r="H7" s="21">
        <f>G7/100</f>
        <v>0.17045454545454544</v>
      </c>
    </row>
    <row r="8" spans="1:8" x14ac:dyDescent="0.25">
      <c r="A8" s="6"/>
      <c r="B8" s="3" t="s">
        <v>8</v>
      </c>
      <c r="C8" s="11">
        <v>6.25</v>
      </c>
      <c r="D8" s="11">
        <v>11.25</v>
      </c>
      <c r="E8" s="11">
        <v>82.5</v>
      </c>
      <c r="F8" s="11">
        <v>0.04</v>
      </c>
      <c r="G8" s="20">
        <f t="shared" si="0"/>
        <v>18.75</v>
      </c>
      <c r="H8" s="21">
        <f t="shared" ref="H8:H18" si="1">G8/100</f>
        <v>0.1875</v>
      </c>
    </row>
    <row r="9" spans="1:8" x14ac:dyDescent="0.25">
      <c r="A9" s="6"/>
      <c r="B9" s="3" t="s">
        <v>9</v>
      </c>
      <c r="C9" s="11">
        <v>10.81</v>
      </c>
      <c r="D9" s="11">
        <v>27.22</v>
      </c>
      <c r="E9" s="11">
        <v>61.97</v>
      </c>
      <c r="F9" s="11">
        <v>0.03</v>
      </c>
      <c r="G9" s="20">
        <f t="shared" si="0"/>
        <v>25</v>
      </c>
      <c r="H9" s="21">
        <f t="shared" si="1"/>
        <v>0.25</v>
      </c>
    </row>
    <row r="10" spans="1:8" x14ac:dyDescent="0.25">
      <c r="A10" s="6"/>
      <c r="B10" s="3" t="s">
        <v>10</v>
      </c>
      <c r="C10" s="11">
        <v>26.73</v>
      </c>
      <c r="D10" s="11">
        <v>12.56</v>
      </c>
      <c r="E10" s="11">
        <v>60.71</v>
      </c>
      <c r="F10" s="11">
        <v>2.9000000000000001E-2</v>
      </c>
      <c r="G10" s="20">
        <f t="shared" si="0"/>
        <v>25.862068965517238</v>
      </c>
      <c r="H10" s="21">
        <f t="shared" si="1"/>
        <v>0.25862068965517238</v>
      </c>
    </row>
    <row r="11" spans="1:8" x14ac:dyDescent="0.25">
      <c r="A11" s="6"/>
      <c r="B11" s="3" t="s">
        <v>11</v>
      </c>
      <c r="C11" s="11">
        <v>41.67</v>
      </c>
      <c r="D11" s="11">
        <v>6.67</v>
      </c>
      <c r="E11" s="11">
        <v>51.66</v>
      </c>
      <c r="F11" s="11">
        <v>2.5000000000000001E-2</v>
      </c>
      <c r="G11" s="20">
        <f t="shared" si="0"/>
        <v>29.999999999999993</v>
      </c>
      <c r="H11" s="21">
        <f t="shared" si="1"/>
        <v>0.29999999999999993</v>
      </c>
    </row>
    <row r="12" spans="1:8" x14ac:dyDescent="0.25">
      <c r="A12" s="6"/>
      <c r="B12" s="3" t="s">
        <v>12</v>
      </c>
      <c r="C12" s="11">
        <v>18.829999999999998</v>
      </c>
      <c r="D12" s="11">
        <v>41.01</v>
      </c>
      <c r="E12" s="11">
        <v>40.159999999999997</v>
      </c>
      <c r="F12" s="11">
        <v>0.02</v>
      </c>
      <c r="G12" s="20">
        <f t="shared" si="0"/>
        <v>37.5</v>
      </c>
      <c r="H12" s="21">
        <f t="shared" si="1"/>
        <v>0.375</v>
      </c>
    </row>
    <row r="13" spans="1:8" x14ac:dyDescent="0.25">
      <c r="A13" s="6"/>
      <c r="B13" s="3" t="s">
        <v>13</v>
      </c>
      <c r="C13" s="11">
        <v>33.5</v>
      </c>
      <c r="D13" s="11">
        <v>34</v>
      </c>
      <c r="E13" s="11">
        <v>32.5</v>
      </c>
      <c r="F13" s="11">
        <v>1.6E-2</v>
      </c>
      <c r="G13" s="20">
        <f t="shared" si="0"/>
        <v>46.874999999999993</v>
      </c>
      <c r="H13" s="21">
        <f t="shared" si="1"/>
        <v>0.46874999999999994</v>
      </c>
    </row>
    <row r="14" spans="1:8" x14ac:dyDescent="0.25">
      <c r="A14" s="6"/>
      <c r="B14" s="3" t="s">
        <v>14</v>
      </c>
      <c r="C14" s="11">
        <v>12.57</v>
      </c>
      <c r="D14" s="11">
        <v>65.69</v>
      </c>
      <c r="E14" s="11">
        <v>21.74</v>
      </c>
      <c r="F14" s="11">
        <v>1.0999999999999999E-2</v>
      </c>
      <c r="G14" s="20">
        <f>0.15/(0.2*F14)</f>
        <v>68.181818181818173</v>
      </c>
      <c r="H14" s="21">
        <f t="shared" si="1"/>
        <v>0.68181818181818177</v>
      </c>
    </row>
    <row r="15" spans="1:8" x14ac:dyDescent="0.25">
      <c r="A15" s="6"/>
      <c r="B15" s="3" t="s">
        <v>15</v>
      </c>
      <c r="C15" s="11">
        <v>64.83</v>
      </c>
      <c r="D15" s="11">
        <v>16.55</v>
      </c>
      <c r="E15" s="11">
        <v>18.62</v>
      </c>
      <c r="F15" s="11">
        <v>9.1999999999999998E-3</v>
      </c>
      <c r="G15" s="20">
        <f t="shared" si="0"/>
        <v>81.521739130434781</v>
      </c>
      <c r="H15" s="21">
        <f t="shared" si="1"/>
        <v>0.81521739130434778</v>
      </c>
    </row>
    <row r="16" spans="1:8" x14ac:dyDescent="0.25">
      <c r="A16" s="6"/>
      <c r="B16" s="3" t="s">
        <v>16</v>
      </c>
      <c r="C16" s="11">
        <v>33.5</v>
      </c>
      <c r="D16" s="11">
        <v>56.5</v>
      </c>
      <c r="E16" s="11">
        <v>10</v>
      </c>
      <c r="F16" s="11">
        <v>5.5999999999999999E-3</v>
      </c>
      <c r="G16" s="20">
        <f t="shared" si="0"/>
        <v>133.92857142857142</v>
      </c>
      <c r="H16" s="21">
        <f t="shared" si="1"/>
        <v>1.3392857142857142</v>
      </c>
    </row>
    <row r="17" spans="1:8" x14ac:dyDescent="0.25">
      <c r="A17" s="6"/>
      <c r="B17" s="3" t="s">
        <v>17</v>
      </c>
      <c r="C17" s="11">
        <v>6</v>
      </c>
      <c r="D17" s="11">
        <v>87</v>
      </c>
      <c r="E17" s="11">
        <v>7</v>
      </c>
      <c r="F17" s="11">
        <v>4.5999999999999999E-3</v>
      </c>
      <c r="G17" s="20">
        <f t="shared" si="0"/>
        <v>163.04347826086956</v>
      </c>
      <c r="H17" s="21">
        <f t="shared" si="1"/>
        <v>1.6304347826086956</v>
      </c>
    </row>
    <row r="18" spans="1:8" x14ac:dyDescent="0.25">
      <c r="A18" s="6"/>
      <c r="B18" s="3" t="s">
        <v>18</v>
      </c>
      <c r="C18" s="11">
        <v>46.67</v>
      </c>
      <c r="D18" s="11">
        <v>46.67</v>
      </c>
      <c r="E18" s="11">
        <v>6.66</v>
      </c>
      <c r="F18" s="11">
        <v>3.8999999999999998E-3</v>
      </c>
      <c r="G18" s="20">
        <f t="shared" si="0"/>
        <v>192.30769230769229</v>
      </c>
      <c r="H18" s="21">
        <f t="shared" si="1"/>
        <v>1.9230769230769229</v>
      </c>
    </row>
    <row r="19" spans="1:8" x14ac:dyDescent="0.25">
      <c r="A19" s="6"/>
      <c r="B19" s="22" t="s">
        <v>19</v>
      </c>
      <c r="C19" s="22"/>
      <c r="D19" s="22"/>
      <c r="E19" s="22"/>
      <c r="F19" s="12"/>
      <c r="G19" s="20" t="str">
        <f>IF(ISNUMBER(F19),0.15/(0.2*F19),"")</f>
        <v/>
      </c>
      <c r="H19" s="21" t="str">
        <f>IF(ISNUMBER(G19),G19/100,"")</f>
        <v/>
      </c>
    </row>
    <row r="20" spans="1:8" x14ac:dyDescent="0.25">
      <c r="A20" s="6"/>
      <c r="B20" s="13"/>
      <c r="C20" s="14"/>
      <c r="D20" s="14"/>
      <c r="E20" s="14"/>
      <c r="F20" s="2"/>
      <c r="G20" s="15"/>
    </row>
    <row r="21" spans="1:8" x14ac:dyDescent="0.25">
      <c r="B21" s="4" t="s">
        <v>0</v>
      </c>
      <c r="C21" s="6"/>
      <c r="D21" s="6"/>
      <c r="E21" s="6"/>
      <c r="F21" s="6"/>
      <c r="G21" s="6"/>
    </row>
    <row r="22" spans="1:8" x14ac:dyDescent="0.25">
      <c r="B22" s="16" t="s">
        <v>20</v>
      </c>
      <c r="C22" s="6"/>
      <c r="D22" s="6"/>
      <c r="E22" s="1"/>
      <c r="F22" s="6"/>
      <c r="G22" s="6"/>
    </row>
    <row r="23" spans="1:8" x14ac:dyDescent="0.25">
      <c r="C23" s="17"/>
      <c r="D23" s="17"/>
      <c r="E23" s="17"/>
    </row>
    <row r="24" spans="1:8" x14ac:dyDescent="0.25">
      <c r="B24" s="17"/>
      <c r="C24" s="17"/>
      <c r="D24" s="17"/>
      <c r="E24" s="17"/>
    </row>
  </sheetData>
  <sheetProtection algorithmName="SHA-512" hashValue="KLuRj69W42GiOSa4F/NszXtXfSZA54t1Rs3gsC7DRk6cCY+1q446WBYawJyiIpptQVMjEIM4g8bc1WG1C45H1Q==" saltValue="UDtdwHdNSpvUviBgsyeIRw==" spinCount="100000" sheet="1" selectLockedCells="1"/>
  <mergeCells count="1">
    <mergeCell ref="B19:E19"/>
  </mergeCells>
  <pageMargins left="0.7" right="0.7" top="0.75" bottom="0.75" header="0.3" footer="0.3"/>
  <pageSetup paperSize="9" scale="86" orientation="portrait" horizontalDpi="1200" verticalDpi="1200" r:id="rId1"/>
  <headerFooter>
    <oddHeader>&amp;C&amp;"Verdana,Regular"Appendix 3: SoBRA, 2023. 3. LNAPL Mobility Sceening Tool</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please read me first</vt:lpstr>
      <vt:lpstr>Capillary fringe calculator</vt:lpstr>
      <vt:lpstr>'please read me first'!_Hlk132719958</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Melinda Evans</cp:lastModifiedBy>
  <cp:revision/>
  <cp:lastPrinted>2023-02-16T14:41:16Z</cp:lastPrinted>
  <dcterms:created xsi:type="dcterms:W3CDTF">2021-03-08T08:56:50Z</dcterms:created>
  <dcterms:modified xsi:type="dcterms:W3CDTF">2023-07-12T15:39:39Z</dcterms:modified>
  <cp:category/>
  <cp:contentStatus/>
</cp:coreProperties>
</file>