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lrgroup-my.sharepoint.com/personal/jparry_slrconsulting_com/Documents/Sobra NAPL/"/>
    </mc:Choice>
  </mc:AlternateContent>
  <xr:revisionPtr revIDLastSave="0" documentId="8_{B50A2A33-50FB-4A1B-8870-02A08834290E}" xr6:coauthVersionLast="47" xr6:coauthVersionMax="47" xr10:uidLastSave="{00000000-0000-0000-0000-000000000000}"/>
  <bookViews>
    <workbookView xWindow="28697" yWindow="-103" windowWidth="29006" windowHeight="15806" activeTab="3" xr2:uid="{522BD770-8025-49C9-B98A-F5E5141B0AE8}"/>
  </bookViews>
  <sheets>
    <sheet name="Please read me first" sheetId="5" r:id="rId1"/>
    <sheet name="Penetration depth" sheetId="1" r:id="rId2"/>
    <sheet name="Thickness for lateral movement" sheetId="2" r:id="rId3"/>
    <sheet name="Rate of lateral migration" sheetId="3" r:id="rId4"/>
  </sheets>
  <definedNames>
    <definedName name="_Hlk132719958" localSheetId="0">'Please read me first'!$A$19</definedName>
    <definedName name="_Toc66110513" localSheetId="3">'Rate of lateral migration'!$D$3</definedName>
    <definedName name="_Toc66110514" localSheetId="3">'Rate of lateral migration'!$D$6</definedName>
    <definedName name="A" localSheetId="3">#REF!</definedName>
    <definedName name="A" localSheetId="2">#REF!</definedName>
    <definedName name="A">#REF!</definedName>
    <definedName name="angle" localSheetId="3">#REF!</definedName>
    <definedName name="angle" localSheetId="2">#REF!</definedName>
    <definedName name="angle">#REF!</definedName>
    <definedName name="B" localSheetId="3">#REF!</definedName>
    <definedName name="B" localSheetId="2">#REF!</definedName>
    <definedName name="B">#REF!</definedName>
    <definedName name="b1_" localSheetId="3">#REF!</definedName>
    <definedName name="b1_" localSheetId="2">#REF!</definedName>
    <definedName name="b1_">#REF!</definedName>
    <definedName name="b2_" localSheetId="3">#REF!</definedName>
    <definedName name="b2_" localSheetId="2">#REF!</definedName>
    <definedName name="b2_">#REF!</definedName>
    <definedName name="bf" localSheetId="3">#REF!</definedName>
    <definedName name="bf" localSheetId="2">#REF!</definedName>
    <definedName name="bf">#REF!</definedName>
    <definedName name="C_" localSheetId="3">#REF!</definedName>
    <definedName name="C_" localSheetId="2">#REF!</definedName>
    <definedName name="C_">#REF!</definedName>
    <definedName name="Diam" localSheetId="3">#REF!</definedName>
    <definedName name="Diam" localSheetId="2">#REF!</definedName>
    <definedName name="Diam">#REF!</definedName>
    <definedName name="e" localSheetId="3">#REF!</definedName>
    <definedName name="e" localSheetId="2">#REF!</definedName>
    <definedName name="e">#REF!</definedName>
    <definedName name="g" localSheetId="3">#REF!</definedName>
    <definedName name="g" localSheetId="2">#REF!</definedName>
    <definedName name="g">#REF!</definedName>
    <definedName name="gD" localSheetId="3">#REF!</definedName>
    <definedName name="gD" localSheetId="2">#REF!</definedName>
    <definedName name="gD">#REF!</definedName>
    <definedName name="gf" localSheetId="3">#REF!</definedName>
    <definedName name="gf" localSheetId="2">#REF!</definedName>
    <definedName name="gf">#REF!</definedName>
    <definedName name="gfd" localSheetId="3">#REF!</definedName>
    <definedName name="gfd" localSheetId="2">#REF!</definedName>
    <definedName name="gfd">#REF!</definedName>
    <definedName name="H" localSheetId="3">#REF!</definedName>
    <definedName name="H" localSheetId="2">#REF!</definedName>
    <definedName name="H">#REF!</definedName>
    <definedName name="hcrit_f" localSheetId="3">#REF!</definedName>
    <definedName name="hcrit_f" localSheetId="2">#REF!</definedName>
    <definedName name="hcrit_f">#REF!</definedName>
    <definedName name="hcrit_r" localSheetId="3">#REF!</definedName>
    <definedName name="hcrit_r" localSheetId="2">#REF!</definedName>
    <definedName name="hcrit_r">#REF!</definedName>
    <definedName name="hd" localSheetId="3">#REF!</definedName>
    <definedName name="hd" localSheetId="2">#REF!</definedName>
    <definedName name="hd">#REF!</definedName>
    <definedName name="Hf" localSheetId="3">#REF!</definedName>
    <definedName name="Hf" localSheetId="2">#REF!</definedName>
    <definedName name="Hf">#REF!</definedName>
    <definedName name="hn" localSheetId="3">#REF!</definedName>
    <definedName name="hn" localSheetId="2">#REF!</definedName>
    <definedName name="hn">#REF!</definedName>
    <definedName name="hn_critical" localSheetId="3">#REF!</definedName>
    <definedName name="hn_critical" localSheetId="2">#REF!</definedName>
    <definedName name="hn_critical">#REF!</definedName>
    <definedName name="hnf" localSheetId="3">#REF!</definedName>
    <definedName name="hnf" localSheetId="2">#REF!</definedName>
    <definedName name="hnf">#REF!</definedName>
    <definedName name="hp" localSheetId="3">#REF!</definedName>
    <definedName name="hp" localSheetId="2">#REF!</definedName>
    <definedName name="hp">#REF!</definedName>
    <definedName name="hpf" localSheetId="3">#REF!</definedName>
    <definedName name="hpf" localSheetId="2">#REF!</definedName>
    <definedName name="hpf">#REF!</definedName>
    <definedName name="in" localSheetId="3">#REF!</definedName>
    <definedName name="in" localSheetId="2">#REF!</definedName>
    <definedName name="in">#REF!</definedName>
    <definedName name="Kn" localSheetId="3">#REF!</definedName>
    <definedName name="Kn" localSheetId="2">#REF!</definedName>
    <definedName name="Kn">#REF!</definedName>
    <definedName name="krn" localSheetId="3">#REF!</definedName>
    <definedName name="krn" localSheetId="2">#REF!</definedName>
    <definedName name="krn">#REF!</definedName>
    <definedName name="Kw_sat" localSheetId="3">#REF!</definedName>
    <definedName name="Kw_sat" localSheetId="2">#REF!</definedName>
    <definedName name="Kw_sat">#REF!</definedName>
    <definedName name="L" localSheetId="3">#REF!</definedName>
    <definedName name="L" localSheetId="2">#REF!</definedName>
    <definedName name="L">#REF!</definedName>
    <definedName name="PCbase" localSheetId="3">#REF!</definedName>
    <definedName name="PCbase" localSheetId="2">#REF!</definedName>
    <definedName name="PCbase">#REF!</definedName>
    <definedName name="PCtop" localSheetId="3">#REF!</definedName>
    <definedName name="PCtop" localSheetId="2">#REF!</definedName>
    <definedName name="PCtop">#REF!</definedName>
    <definedName name="PD" localSheetId="3">#REF!</definedName>
    <definedName name="PD" localSheetId="2">#REF!</definedName>
    <definedName name="PD">#REF!</definedName>
    <definedName name="PN" localSheetId="3">#REF!</definedName>
    <definedName name="PN" localSheetId="2">#REF!</definedName>
    <definedName name="PN">#REF!</definedName>
    <definedName name="_xlnm.Print_Area" localSheetId="1">'Penetration depth'!$A$1:$G$24</definedName>
    <definedName name="_xlnm.Print_Area" localSheetId="3">'Rate of lateral migration'!$A$1:$F$45</definedName>
    <definedName name="_xlnm.Print_Area" localSheetId="2">'Thickness for lateral movement'!$A$1:$G$24</definedName>
    <definedName name="PW" localSheetId="3">#REF!</definedName>
    <definedName name="PW" localSheetId="2">#REF!</definedName>
    <definedName name="PW">#REF!</definedName>
    <definedName name="PWf" localSheetId="3">#REF!</definedName>
    <definedName name="PWf" localSheetId="2">#REF!</definedName>
    <definedName name="PWf">#REF!</definedName>
    <definedName name="qn" localSheetId="3">#REF!</definedName>
    <definedName name="qn" localSheetId="2">#REF!</definedName>
    <definedName name="qn">#REF!</definedName>
    <definedName name="r_" localSheetId="3">#REF!</definedName>
    <definedName name="r_" localSheetId="2">#REF!</definedName>
    <definedName name="r_">#REF!</definedName>
    <definedName name="rho" localSheetId="3">#REF!</definedName>
    <definedName name="rho" localSheetId="2">#REF!</definedName>
    <definedName name="rho">#REF!</definedName>
    <definedName name="rho_n" localSheetId="3">#REF!</definedName>
    <definedName name="rho_n" localSheetId="2">#REF!</definedName>
    <definedName name="rho_n">#REF!</definedName>
    <definedName name="rho_w" localSheetId="3">#REF!</definedName>
    <definedName name="rho_w" localSheetId="2">#REF!</definedName>
    <definedName name="rho_w">#REF!</definedName>
    <definedName name="sigma" localSheetId="3">#REF!</definedName>
    <definedName name="sigma" localSheetId="2">#REF!</definedName>
    <definedName name="sigma">#REF!</definedName>
    <definedName name="Sn" localSheetId="3">#REF!</definedName>
    <definedName name="Sn" localSheetId="2">#REF!</definedName>
    <definedName name="Sn">#REF!</definedName>
    <definedName name="theta" localSheetId="3">#REF!</definedName>
    <definedName name="theta" localSheetId="2">#REF!</definedName>
    <definedName name="theta">#REF!</definedName>
    <definedName name="thetaf" localSheetId="3">#REF!</definedName>
    <definedName name="thetaf" localSheetId="2">#REF!</definedName>
    <definedName name="thetaf">#REF!</definedName>
    <definedName name="vn" localSheetId="3">#REF!</definedName>
    <definedName name="vn" localSheetId="2">#REF!</definedName>
    <definedName name="vn">#REF!</definedName>
    <definedName name="θ" localSheetId="3">#REF!</definedName>
    <definedName name="θ" localSheetId="2">#REF!</definedName>
    <definedName name="θ">#REF!</definedName>
    <definedName name="θf" localSheetId="3">#REF!</definedName>
    <definedName name="θf" localSheetId="2">#REF!</definedName>
    <definedName name="θf">#REF!</definedName>
    <definedName name="μn3" localSheetId="3">#REF!</definedName>
    <definedName name="μn3" localSheetId="2">#REF!</definedName>
    <definedName name="μn3">#REF!</definedName>
    <definedName name="μw3" localSheetId="3">#REF!</definedName>
    <definedName name="μw3" localSheetId="2">#REF!</definedName>
    <definedName name="μw3">#REF!</definedName>
    <definedName name="ρn" localSheetId="3">#REF!</definedName>
    <definedName name="ρn" localSheetId="2">#REF!</definedName>
    <definedName name="ρn">#REF!</definedName>
    <definedName name="ρn3" localSheetId="3">#REF!</definedName>
    <definedName name="ρn3" localSheetId="2">#REF!</definedName>
    <definedName name="ρn3">#REF!</definedName>
    <definedName name="ρnf" localSheetId="3">#REF!</definedName>
    <definedName name="ρnf" localSheetId="2">#REF!</definedName>
    <definedName name="ρnf">#REF!</definedName>
    <definedName name="ρnii" localSheetId="3">#REF!</definedName>
    <definedName name="ρnii" localSheetId="2">#REF!</definedName>
    <definedName name="ρnii">#REF!</definedName>
    <definedName name="ρw" localSheetId="3">#REF!</definedName>
    <definedName name="ρw" localSheetId="2">#REF!</definedName>
    <definedName name="ρw">#REF!</definedName>
    <definedName name="ρw3" localSheetId="3">#REF!</definedName>
    <definedName name="ρw3" localSheetId="2">#REF!</definedName>
    <definedName name="ρw3">#REF!</definedName>
    <definedName name="ρwf" localSheetId="3">#REF!</definedName>
    <definedName name="ρwf" localSheetId="2">#REF!</definedName>
    <definedName name="ρwf">#REF!</definedName>
    <definedName name="ρwii" localSheetId="3">#REF!</definedName>
    <definedName name="ρwii" localSheetId="2">#REF!</definedName>
    <definedName name="ρwii">#REF!</definedName>
    <definedName name="σ" localSheetId="3">#REF!</definedName>
    <definedName name="σ" localSheetId="2">#REF!</definedName>
    <definedName name="σ">#REF!</definedName>
    <definedName name="σan" localSheetId="3">#REF!</definedName>
    <definedName name="σan" localSheetId="2">#REF!</definedName>
    <definedName name="σan">#REF!</definedName>
    <definedName name="σaw" localSheetId="3">#REF!</definedName>
    <definedName name="σaw" localSheetId="2">#REF!</definedName>
    <definedName name="σaw">#REF!</definedName>
    <definedName name="σf" localSheetId="3">#REF!</definedName>
    <definedName name="σf" localSheetId="2">#REF!</definedName>
    <definedName name="σf">#REF!</definedName>
    <definedName name="σnw" localSheetId="3">#REF!</definedName>
    <definedName name="σnw" localSheetId="2">#REF!</definedName>
    <definedName name="σnw">#REF!</definedName>
    <definedName name="φ" localSheetId="3">#REF!</definedName>
    <definedName name="φ" localSheetId="2">#REF!</definedName>
    <definedName name="φ">#REF!</definedName>
    <definedName name="φeff" localSheetId="3">#REF!</definedName>
    <definedName name="φeff" localSheetId="2">#REF!</definedName>
    <definedName name="φef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3" l="1"/>
  <c r="F28" i="3"/>
  <c r="F39" i="3"/>
  <c r="F29" i="3"/>
  <c r="F12" i="2"/>
  <c r="F11" i="1"/>
  <c r="F12" i="3" l="1"/>
  <c r="F27" i="3" l="1"/>
  <c r="F38" i="3" s="1"/>
</calcChain>
</file>

<file path=xl/sharedStrings.xml><?xml version="1.0" encoding="utf-8"?>
<sst xmlns="http://schemas.openxmlformats.org/spreadsheetml/2006/main" count="129" uniqueCount="79">
  <si>
    <t>Parameter</t>
  </si>
  <si>
    <t>Symbol</t>
  </si>
  <si>
    <t>Unit</t>
  </si>
  <si>
    <t>Value</t>
  </si>
  <si>
    <t>Penetration depth of LNAPL</t>
  </si>
  <si>
    <r>
      <t>h</t>
    </r>
    <r>
      <rPr>
        <i/>
        <vertAlign val="subscript"/>
        <sz val="10"/>
        <rFont val="Arial"/>
        <family val="2"/>
      </rPr>
      <t>p</t>
    </r>
  </si>
  <si>
    <t>m</t>
  </si>
  <si>
    <t>LNAPL height above water table in formation</t>
  </si>
  <si>
    <t>Density of LNAPL</t>
  </si>
  <si>
    <r>
      <t>ρ</t>
    </r>
    <r>
      <rPr>
        <i/>
        <vertAlign val="subscript"/>
        <sz val="10"/>
        <rFont val="Arial"/>
        <family val="2"/>
      </rPr>
      <t>N</t>
    </r>
  </si>
  <si>
    <r>
      <t>kg.m</t>
    </r>
    <r>
      <rPr>
        <vertAlign val="superscript"/>
        <sz val="10"/>
        <rFont val="Arial"/>
        <family val="2"/>
      </rPr>
      <t>-3</t>
    </r>
  </si>
  <si>
    <t>Density of groundwater</t>
  </si>
  <si>
    <r>
      <t>ρ</t>
    </r>
    <r>
      <rPr>
        <i/>
        <vertAlign val="subscript"/>
        <sz val="10"/>
        <rFont val="Arial"/>
        <family val="2"/>
      </rPr>
      <t>W</t>
    </r>
  </si>
  <si>
    <r>
      <t>θ</t>
    </r>
    <r>
      <rPr>
        <i/>
        <vertAlign val="subscript"/>
        <sz val="10"/>
        <rFont val="Arial"/>
        <family val="2"/>
      </rPr>
      <t>A</t>
    </r>
  </si>
  <si>
    <t>°</t>
  </si>
  <si>
    <t>Interfacial tension between LNAPL and water</t>
  </si>
  <si>
    <t>σ</t>
  </si>
  <si>
    <r>
      <t>N.m</t>
    </r>
    <r>
      <rPr>
        <vertAlign val="superscript"/>
        <sz val="10"/>
        <rFont val="Arial"/>
        <family val="2"/>
      </rPr>
      <t>-1</t>
    </r>
  </si>
  <si>
    <t>Average pore throat radius</t>
  </si>
  <si>
    <t>r</t>
  </si>
  <si>
    <t>g</t>
  </si>
  <si>
    <r>
      <t>m.s</t>
    </r>
    <r>
      <rPr>
        <vertAlign val="superscript"/>
        <sz val="10"/>
        <rFont val="Arial"/>
        <family val="2"/>
      </rPr>
      <t>-2</t>
    </r>
  </si>
  <si>
    <t>Thickness of LNAPL in a well to exceed pore entry pressure</t>
  </si>
  <si>
    <t>Interfacial tension between LNAPL and groundwater</t>
  </si>
  <si>
    <r>
      <t>σ</t>
    </r>
    <r>
      <rPr>
        <i/>
        <vertAlign val="subscript"/>
        <sz val="10"/>
        <rFont val="Arial"/>
        <family val="2"/>
      </rPr>
      <t>NW</t>
    </r>
  </si>
  <si>
    <t>Surface tension of LNAPL</t>
  </si>
  <si>
    <r>
      <t>σ</t>
    </r>
    <r>
      <rPr>
        <i/>
        <vertAlign val="subscript"/>
        <sz val="10"/>
        <rFont val="Arial"/>
        <family val="2"/>
      </rPr>
      <t>AN</t>
    </r>
  </si>
  <si>
    <t>Surface tension of groundwater</t>
  </si>
  <si>
    <r>
      <t>σ</t>
    </r>
    <r>
      <rPr>
        <i/>
        <vertAlign val="subscript"/>
        <sz val="10"/>
        <rFont val="Arial"/>
        <family val="2"/>
      </rPr>
      <t>AW</t>
    </r>
  </si>
  <si>
    <t>Displacement pressure head (i.e., height of capillary fringe)</t>
  </si>
  <si>
    <t>i</t>
  </si>
  <si>
    <t>LNAPL hydraulic conductivity</t>
  </si>
  <si>
    <r>
      <rPr>
        <i/>
        <sz val="10"/>
        <color theme="1"/>
        <rFont val="Verdana"/>
        <family val="2"/>
      </rPr>
      <t>K</t>
    </r>
    <r>
      <rPr>
        <i/>
        <vertAlign val="subscript"/>
        <sz val="10"/>
        <color theme="1"/>
        <rFont val="Verdana"/>
        <family val="2"/>
      </rPr>
      <t>n</t>
    </r>
  </si>
  <si>
    <r>
      <t>m.s</t>
    </r>
    <r>
      <rPr>
        <vertAlign val="superscript"/>
        <sz val="10"/>
        <rFont val="Arial"/>
        <family val="2"/>
      </rPr>
      <t>-1</t>
    </r>
  </si>
  <si>
    <t>Groundwater hydraulic conductivity for fully saturated condition</t>
  </si>
  <si>
    <r>
      <t>K</t>
    </r>
    <r>
      <rPr>
        <i/>
        <vertAlign val="subscript"/>
        <sz val="10"/>
        <color theme="1"/>
        <rFont val="Verdana"/>
        <family val="2"/>
      </rPr>
      <t>w,sat</t>
    </r>
  </si>
  <si>
    <r>
      <rPr>
        <sz val="10"/>
        <color theme="1"/>
        <rFont val="Calibri"/>
        <family val="2"/>
      </rPr>
      <t>ρ</t>
    </r>
    <r>
      <rPr>
        <i/>
        <vertAlign val="subscript"/>
        <sz val="10"/>
        <color theme="1"/>
        <rFont val="Verdana"/>
        <family val="2"/>
      </rPr>
      <t>n</t>
    </r>
  </si>
  <si>
    <t>Density of water</t>
  </si>
  <si>
    <t>ρw</t>
  </si>
  <si>
    <t xml:space="preserve">Dynamic viscosity of LNAPL </t>
  </si>
  <si>
    <r>
      <t>µ</t>
    </r>
    <r>
      <rPr>
        <i/>
        <vertAlign val="subscript"/>
        <sz val="10"/>
        <color theme="1"/>
        <rFont val="Calibri"/>
        <family val="2"/>
      </rPr>
      <t>n</t>
    </r>
  </si>
  <si>
    <r>
      <t>N s.m</t>
    </r>
    <r>
      <rPr>
        <vertAlign val="superscript"/>
        <sz val="10"/>
        <rFont val="Arial"/>
        <family val="2"/>
      </rPr>
      <t>-2</t>
    </r>
  </si>
  <si>
    <t>Dynamic viscosity of groundwater</t>
  </si>
  <si>
    <r>
      <t>µ</t>
    </r>
    <r>
      <rPr>
        <i/>
        <vertAlign val="subscript"/>
        <sz val="10"/>
        <color theme="1"/>
        <rFont val="Calibri"/>
        <family val="2"/>
      </rPr>
      <t>w</t>
    </r>
  </si>
  <si>
    <t>LNAPL relative permeability</t>
  </si>
  <si>
    <r>
      <t>k</t>
    </r>
    <r>
      <rPr>
        <i/>
        <vertAlign val="subscript"/>
        <sz val="10"/>
        <color theme="1"/>
        <rFont val="Verdana"/>
        <family val="2"/>
      </rPr>
      <t>m</t>
    </r>
  </si>
  <si>
    <t>-</t>
  </si>
  <si>
    <t>ii</t>
  </si>
  <si>
    <t>Darcy flux for LNAPL</t>
  </si>
  <si>
    <r>
      <t>q</t>
    </r>
    <r>
      <rPr>
        <i/>
        <vertAlign val="subscript"/>
        <sz val="10"/>
        <color theme="1"/>
        <rFont val="Arial"/>
        <family val="2"/>
      </rPr>
      <t>n</t>
    </r>
  </si>
  <si>
    <t>LNAPL gradient</t>
  </si>
  <si>
    <r>
      <rPr>
        <i/>
        <sz val="10"/>
        <color theme="1"/>
        <rFont val="Arial"/>
        <family val="2"/>
      </rPr>
      <t>i</t>
    </r>
    <r>
      <rPr>
        <i/>
        <vertAlign val="subscript"/>
        <sz val="10"/>
        <color theme="1"/>
        <rFont val="Arial"/>
        <family val="2"/>
      </rPr>
      <t>n</t>
    </r>
  </si>
  <si>
    <t>iii</t>
  </si>
  <si>
    <t>vn</t>
  </si>
  <si>
    <t>qn</t>
  </si>
  <si>
    <t>NAPL filled effective soil porosity</t>
  </si>
  <si>
    <r>
      <t>Ø</t>
    </r>
    <r>
      <rPr>
        <vertAlign val="subscript"/>
        <sz val="10"/>
        <color theme="1"/>
        <rFont val="Calibri"/>
        <family val="2"/>
      </rPr>
      <t>eff</t>
    </r>
  </si>
  <si>
    <t>Ø</t>
  </si>
  <si>
    <t>LNAPL saturation of pore space (residual saturation)</t>
  </si>
  <si>
    <r>
      <t>S</t>
    </r>
    <r>
      <rPr>
        <i/>
        <vertAlign val="subscript"/>
        <sz val="10"/>
        <color theme="1"/>
        <rFont val="Arial"/>
        <family val="2"/>
      </rPr>
      <t>n</t>
    </r>
  </si>
  <si>
    <t>Equation A1.1 from: CL:AIRE, 2014. An Illustrated Handbook of LNAPL Transport and Fate in the Subsurface</t>
  </si>
  <si>
    <r>
      <t>h</t>
    </r>
    <r>
      <rPr>
        <i/>
        <vertAlign val="subscript"/>
        <sz val="10"/>
        <rFont val="Arial"/>
        <family val="2"/>
      </rPr>
      <t>n</t>
    </r>
  </si>
  <si>
    <r>
      <t>ρ</t>
    </r>
    <r>
      <rPr>
        <i/>
        <vertAlign val="subscript"/>
        <sz val="10"/>
        <rFont val="Arial"/>
        <family val="2"/>
      </rPr>
      <t>w</t>
    </r>
  </si>
  <si>
    <r>
      <t>h</t>
    </r>
    <r>
      <rPr>
        <i/>
        <vertAlign val="subscript"/>
        <sz val="10"/>
        <rFont val="Arial"/>
        <family val="2"/>
      </rPr>
      <t>NBH</t>
    </r>
    <r>
      <rPr>
        <i/>
        <sz val="10"/>
        <rFont val="Arial"/>
        <family val="2"/>
      </rPr>
      <t>,critical</t>
    </r>
  </si>
  <si>
    <t>Equation A1.2 from: CL:AIRE, 2014. An Illustrated Handbook of LNAPL Transport and Fate in the Subsurface</t>
  </si>
  <si>
    <t>Equation A1.4 from: CL:AIRE, 2014. An Illustrated Handbook of LNAPL Transport and Fate in the Subsurface</t>
  </si>
  <si>
    <t>Equation A1.3 from: CL:AIRE, 2014. An Illustrated Handbook of LNAPL Transport and Fate in the Subsurface</t>
  </si>
  <si>
    <t>Equation A1.5 from: CL:AIRE, 2014. An Illustrated Handbook of LNAPL Transport and Fate in the Subsurface</t>
  </si>
  <si>
    <t xml:space="preserve">Enter values </t>
  </si>
  <si>
    <t xml:space="preserve">Darcy flux for LNAPL </t>
  </si>
  <si>
    <t>LNAPL velocity</t>
  </si>
  <si>
    <t>Calculated penetration depth</t>
  </si>
  <si>
    <t>Calculated critical thickness</t>
  </si>
  <si>
    <t>Gravitational acceleration</t>
  </si>
  <si>
    <t>hd</t>
  </si>
  <si>
    <t>Velocity of LNAPL</t>
  </si>
  <si>
    <t>Total soil porosity</t>
  </si>
  <si>
    <t>Calculated value</t>
  </si>
  <si>
    <t>Advancing contact angle through the wetting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</si>
</sst>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x14ac:knownFonts="1">
    <font>
      <sz val="11"/>
      <color theme="1"/>
      <name val="Calibri"/>
      <family val="2"/>
      <scheme val="minor"/>
    </font>
    <font>
      <sz val="10"/>
      <name val="Arial"/>
      <family val="2"/>
    </font>
    <font>
      <b/>
      <sz val="10"/>
      <name val="Arial"/>
      <family val="2"/>
    </font>
    <font>
      <sz val="10"/>
      <name val="Calibri"/>
      <family val="2"/>
    </font>
    <font>
      <vertAlign val="superscript"/>
      <sz val="10"/>
      <name val="Arial"/>
      <family val="2"/>
    </font>
    <font>
      <i/>
      <sz val="10"/>
      <name val="Arial"/>
      <family val="2"/>
    </font>
    <font>
      <i/>
      <vertAlign val="subscript"/>
      <sz val="10"/>
      <name val="Arial"/>
      <family val="2"/>
    </font>
    <font>
      <i/>
      <sz val="10"/>
      <color theme="1"/>
      <name val="Verdana"/>
      <family val="2"/>
    </font>
    <font>
      <i/>
      <sz val="10"/>
      <color theme="1"/>
      <name val="Arial"/>
      <family val="2"/>
    </font>
    <font>
      <i/>
      <vertAlign val="subscript"/>
      <sz val="10"/>
      <color theme="1"/>
      <name val="Arial"/>
      <family val="2"/>
    </font>
    <font>
      <i/>
      <vertAlign val="subscript"/>
      <sz val="10"/>
      <color theme="1"/>
      <name val="Verdana"/>
      <family val="2"/>
    </font>
    <font>
      <sz val="10"/>
      <color theme="1"/>
      <name val="Calibri"/>
      <family val="2"/>
    </font>
    <font>
      <i/>
      <sz val="10"/>
      <color theme="1"/>
      <name val="Calibri"/>
      <family val="2"/>
    </font>
    <font>
      <i/>
      <vertAlign val="subscript"/>
      <sz val="10"/>
      <color theme="1"/>
      <name val="Calibri"/>
      <family val="2"/>
    </font>
    <font>
      <vertAlign val="subscript"/>
      <sz val="10"/>
      <color theme="1"/>
      <name val="Calibri"/>
      <family val="2"/>
    </font>
    <font>
      <sz val="11"/>
      <color theme="1"/>
      <name val="Symbol"/>
      <family val="1"/>
      <charset val="2"/>
    </font>
    <font>
      <sz val="8"/>
      <color theme="1"/>
      <name val="Calibri"/>
      <family val="2"/>
      <scheme val="minor"/>
    </font>
  </fonts>
  <fills count="4">
    <fill>
      <patternFill patternType="none"/>
    </fill>
    <fill>
      <patternFill patternType="gray125"/>
    </fill>
    <fill>
      <patternFill patternType="solid">
        <fgColor rgb="FFDEDDAA"/>
        <bgColor indexed="64"/>
      </patternFill>
    </fill>
    <fill>
      <patternFill patternType="solid">
        <fgColor rgb="FFEC980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42">
    <xf numFmtId="0" fontId="0" fillId="0" borderId="0" xfId="0"/>
    <xf numFmtId="0" fontId="1" fillId="0" borderId="0" xfId="1" applyProtection="1">
      <protection locked="0"/>
    </xf>
    <xf numFmtId="0" fontId="0" fillId="0" borderId="0" xfId="0" applyProtection="1">
      <protection locked="0"/>
    </xf>
    <xf numFmtId="0" fontId="1" fillId="0" borderId="0" xfId="1"/>
    <xf numFmtId="0" fontId="2" fillId="0" borderId="1" xfId="1" applyFont="1" applyBorder="1" applyAlignment="1">
      <alignment horizontal="center" vertical="center"/>
    </xf>
    <xf numFmtId="0" fontId="1" fillId="0" borderId="0" xfId="1" applyAlignment="1">
      <alignment horizontal="center"/>
    </xf>
    <xf numFmtId="0" fontId="1" fillId="0" borderId="1" xfId="1" applyBorder="1" applyAlignment="1">
      <alignment horizontal="left"/>
    </xf>
    <xf numFmtId="0" fontId="5" fillId="0" borderId="1" xfId="1" applyFont="1" applyBorder="1" applyAlignment="1">
      <alignment horizontal="center"/>
    </xf>
    <xf numFmtId="0" fontId="1" fillId="0" borderId="1" xfId="1" applyBorder="1" applyAlignment="1">
      <alignment horizontal="center"/>
    </xf>
    <xf numFmtId="9" fontId="0" fillId="0" borderId="0" xfId="2" applyFont="1" applyAlignment="1" applyProtection="1">
      <alignment horizontal="center"/>
    </xf>
    <xf numFmtId="0" fontId="3" fillId="0" borderId="1" xfId="1" applyFont="1" applyBorder="1" applyAlignment="1">
      <alignment horizontal="center"/>
    </xf>
    <xf numFmtId="0" fontId="2" fillId="0" borderId="0" xfId="1" applyFont="1" applyAlignment="1">
      <alignment horizontal="center" vertical="center"/>
    </xf>
    <xf numFmtId="0" fontId="1" fillId="0" borderId="1" xfId="1" applyBorder="1" applyAlignment="1">
      <alignment horizontal="left" vertical="center" wrapText="1"/>
    </xf>
    <xf numFmtId="0" fontId="5" fillId="0" borderId="1" xfId="1" applyFont="1" applyBorder="1" applyAlignment="1">
      <alignment horizontal="center" vertical="center"/>
    </xf>
    <xf numFmtId="0" fontId="1" fillId="0" borderId="1" xfId="1" applyBorder="1" applyAlignment="1">
      <alignment horizontal="center" vertical="center"/>
    </xf>
    <xf numFmtId="0" fontId="1" fillId="0" borderId="0" xfId="1" applyAlignment="1">
      <alignment horizontal="center" vertical="center"/>
    </xf>
    <xf numFmtId="0" fontId="2" fillId="0" borderId="2" xfId="1" applyFont="1" applyBorder="1" applyAlignment="1">
      <alignment horizontal="center" vertical="center"/>
    </xf>
    <xf numFmtId="0" fontId="1" fillId="0" borderId="3" xfId="1" applyBorder="1" applyAlignment="1">
      <alignment horizontal="left" vertical="center" wrapText="1"/>
    </xf>
    <xf numFmtId="0" fontId="7" fillId="0" borderId="1" xfId="0" applyFont="1" applyBorder="1" applyAlignment="1">
      <alignment horizontal="center"/>
    </xf>
    <xf numFmtId="0" fontId="1" fillId="0" borderId="4" xfId="1" applyBorder="1" applyAlignment="1">
      <alignment horizontal="center" vertical="center" wrapText="1"/>
    </xf>
    <xf numFmtId="0" fontId="11" fillId="0" borderId="1" xfId="0" applyFont="1" applyBorder="1" applyAlignment="1">
      <alignment horizontal="center"/>
    </xf>
    <xf numFmtId="0" fontId="12" fillId="0" borderId="1" xfId="0" applyFont="1" applyBorder="1" applyAlignment="1">
      <alignment horizontal="center"/>
    </xf>
    <xf numFmtId="0" fontId="8" fillId="0" borderId="1" xfId="0" applyFont="1" applyBorder="1" applyAlignment="1">
      <alignment horizontal="center" vertical="center"/>
    </xf>
    <xf numFmtId="0" fontId="1" fillId="0" borderId="1" xfId="1" applyBorder="1"/>
    <xf numFmtId="0" fontId="9" fillId="0" borderId="1" xfId="0" applyFont="1" applyBorder="1" applyAlignment="1">
      <alignment horizontal="center" vertical="center"/>
    </xf>
    <xf numFmtId="0" fontId="1" fillId="0" borderId="1" xfId="0" applyFont="1" applyBorder="1"/>
    <xf numFmtId="0" fontId="1" fillId="2" borderId="1" xfId="1" applyFill="1" applyBorder="1" applyAlignment="1" applyProtection="1">
      <alignment horizontal="center" vertical="center"/>
      <protection locked="0"/>
    </xf>
    <xf numFmtId="0" fontId="1" fillId="2" borderId="0" xfId="1" applyFill="1"/>
    <xf numFmtId="0" fontId="1" fillId="2" borderId="1" xfId="1" applyFill="1" applyBorder="1" applyAlignment="1" applyProtection="1">
      <alignment horizontal="center"/>
      <protection locked="0"/>
    </xf>
    <xf numFmtId="0" fontId="1" fillId="3" borderId="0" xfId="1" applyFill="1" applyProtection="1">
      <protection locked="0"/>
    </xf>
    <xf numFmtId="164" fontId="1" fillId="2" borderId="1" xfId="1" applyNumberFormat="1" applyFill="1" applyBorder="1" applyAlignment="1" applyProtection="1">
      <alignment horizontal="center"/>
      <protection locked="0"/>
    </xf>
    <xf numFmtId="2" fontId="1" fillId="3" borderId="1" xfId="1" applyNumberFormat="1" applyFill="1" applyBorder="1" applyAlignment="1">
      <alignment horizontal="center"/>
    </xf>
    <xf numFmtId="2" fontId="1" fillId="2" borderId="1" xfId="1" applyNumberFormat="1" applyFill="1" applyBorder="1" applyAlignment="1" applyProtection="1">
      <alignment horizontal="center" vertical="center"/>
      <protection locked="0"/>
    </xf>
    <xf numFmtId="1" fontId="1" fillId="2" borderId="1" xfId="1" applyNumberFormat="1" applyFill="1" applyBorder="1" applyAlignment="1" applyProtection="1">
      <alignment horizontal="center" vertical="center"/>
      <protection locked="0"/>
    </xf>
    <xf numFmtId="2" fontId="1" fillId="3" borderId="1" xfId="1" applyNumberFormat="1" applyFill="1" applyBorder="1" applyAlignment="1">
      <alignment horizontal="center" vertical="center"/>
    </xf>
    <xf numFmtId="0" fontId="2" fillId="0" borderId="0" xfId="1" applyFont="1"/>
    <xf numFmtId="11" fontId="1" fillId="3" borderId="1" xfId="1" applyNumberFormat="1" applyFill="1" applyBorder="1" applyAlignment="1">
      <alignment horizontal="center" vertical="center"/>
    </xf>
    <xf numFmtId="11" fontId="1" fillId="3" borderId="1" xfId="1" applyNumberFormat="1" applyFill="1" applyBorder="1" applyAlignment="1">
      <alignment horizontal="center"/>
    </xf>
    <xf numFmtId="0" fontId="1" fillId="3" borderId="1" xfId="1" applyFill="1" applyBorder="1" applyAlignment="1">
      <alignment horizontal="center" vertical="center"/>
    </xf>
    <xf numFmtId="0" fontId="0" fillId="0" borderId="0" xfId="0" applyAlignment="1">
      <alignment vertical="center"/>
    </xf>
    <xf numFmtId="0" fontId="15" fillId="0" borderId="0" xfId="0" applyFont="1" applyAlignment="1">
      <alignment horizontal="left" vertical="center" indent="5"/>
    </xf>
    <xf numFmtId="0" fontId="16" fillId="0" borderId="0" xfId="0" applyFont="1" applyAlignment="1">
      <alignment vertical="center"/>
    </xf>
  </cellXfs>
  <cellStyles count="3">
    <cellStyle name="Normal" xfId="0" builtinId="0"/>
    <cellStyle name="Normal 2" xfId="1" xr:uid="{965DF07D-0405-4CEA-8E90-7546AE40F251}"/>
    <cellStyle name="Percent 2" xfId="2" xr:uid="{0CDAFF77-1E9A-4B1F-B99E-00905B533BDE}"/>
  </cellStyles>
  <dxfs count="0"/>
  <tableStyles count="0" defaultTableStyle="TableStyleMedium2" defaultPivotStyle="PivotStyleLight16"/>
  <colors>
    <mruColors>
      <color rgb="FFDEDDAA"/>
      <color rgb="FFEC9801"/>
      <color rgb="FFBDBB55"/>
      <color rgb="FFFFF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2.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190500</xdr:colOff>
      <xdr:row>26</xdr:row>
      <xdr:rowOff>0</xdr:rowOff>
    </xdr:to>
    <xdr:sp macro="" textlink="">
      <xdr:nvSpPr>
        <xdr:cNvPr id="3" name="Rectangle 2">
          <a:extLst>
            <a:ext uri="{FF2B5EF4-FFF2-40B4-BE49-F238E27FC236}">
              <a16:creationId xmlns:a16="http://schemas.microsoft.com/office/drawing/2014/main" id="{223ED724-2E9B-C551-1A3B-6B4F5AE4AC74}"/>
            </a:ext>
          </a:extLst>
        </xdr:cNvPr>
        <xdr:cNvSpPr>
          <a:spLocks noChangeAspect="1" noChangeArrowheads="1"/>
        </xdr:cNvSpPr>
      </xdr:nvSpPr>
      <xdr:spPr bwMode="auto">
        <a:xfrm>
          <a:off x="0" y="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clientData/>
  </xdr:twoCellAnchor>
  <xdr:twoCellAnchor>
    <xdr:from>
      <xdr:col>0</xdr:col>
      <xdr:colOff>76200</xdr:colOff>
      <xdr:row>0</xdr:row>
      <xdr:rowOff>21291</xdr:rowOff>
    </xdr:from>
    <xdr:to>
      <xdr:col>24</xdr:col>
      <xdr:colOff>205923</xdr:colOff>
      <xdr:row>38</xdr:row>
      <xdr:rowOff>133350</xdr:rowOff>
    </xdr:to>
    <xdr:grpSp>
      <xdr:nvGrpSpPr>
        <xdr:cNvPr id="7" name="Group 6">
          <a:extLst>
            <a:ext uri="{FF2B5EF4-FFF2-40B4-BE49-F238E27FC236}">
              <a16:creationId xmlns:a16="http://schemas.microsoft.com/office/drawing/2014/main" id="{7C63BC6A-236D-B786-29FF-7DB3DEF924F7}"/>
            </a:ext>
          </a:extLst>
        </xdr:cNvPr>
        <xdr:cNvGrpSpPr/>
      </xdr:nvGrpSpPr>
      <xdr:grpSpPr>
        <a:xfrm>
          <a:off x="76200" y="21291"/>
          <a:ext cx="15768355" cy="7103448"/>
          <a:chOff x="76200" y="21291"/>
          <a:chExt cx="14820791" cy="7351059"/>
        </a:xfrm>
      </xdr:grpSpPr>
      <xdr:sp macro="" textlink="">
        <xdr:nvSpPr>
          <xdr:cNvPr id="4" name="TextBox 3">
            <a:extLst>
              <a:ext uri="{FF2B5EF4-FFF2-40B4-BE49-F238E27FC236}">
                <a16:creationId xmlns:a16="http://schemas.microsoft.com/office/drawing/2014/main" id="{E0AF00E3-F7C9-ECD1-8C92-6564F3E1867E}"/>
              </a:ext>
            </a:extLst>
          </xdr:cNvPr>
          <xdr:cNvSpPr txBox="1"/>
        </xdr:nvSpPr>
        <xdr:spPr>
          <a:xfrm>
            <a:off x="76200" y="47626"/>
            <a:ext cx="8886825" cy="7324724"/>
          </a:xfrm>
          <a:prstGeom prst="rect">
            <a:avLst/>
          </a:prstGeom>
          <a:solidFill>
            <a:srgbClr val="DEDDA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Verdana" panose="020B0604030504040204" pitchFamily="34" charset="0"/>
                <a:ea typeface="Verdana" panose="020B0604030504040204" pitchFamily="34" charset="0"/>
                <a:cs typeface="+mn-cs"/>
              </a:rPr>
              <a:t>This LNAPL mobility</a:t>
            </a:r>
            <a:r>
              <a:rPr lang="en-GB" sz="1000" baseline="0">
                <a:solidFill>
                  <a:schemeClr val="dk1"/>
                </a:solidFill>
                <a:effectLst/>
                <a:latin typeface="Verdana" panose="020B0604030504040204" pitchFamily="34" charset="0"/>
                <a:ea typeface="Verdana" panose="020B0604030504040204" pitchFamily="34" charset="0"/>
                <a:cs typeface="+mn-cs"/>
              </a:rPr>
              <a:t> screening tool </a:t>
            </a:r>
            <a:r>
              <a:rPr lang="en-GB" sz="1000">
                <a:solidFill>
                  <a:schemeClr val="dk1"/>
                </a:solidFill>
                <a:effectLst/>
                <a:latin typeface="Verdana" panose="020B0604030504040204" pitchFamily="34" charset="0"/>
                <a:ea typeface="Verdana" panose="020B0604030504040204" pitchFamily="34" charset="0"/>
                <a:cs typeface="+mn-cs"/>
              </a:rPr>
              <a:t>and accompanying documents have been developed by and is made freely available by SoBRA’s NAPL Subgroup.  It is part of a package of work, to aid practitioners undertaking NAPL risk assessment.  The seven working groups cover all stages of NAPL risk assessment, ranging from establishing whether NAPL is likely to be present at a site or not, through to designing an appropriate remediation strategy. The overall publication strategy for the group is indicated</a:t>
            </a:r>
            <a:r>
              <a:rPr lang="en-GB" sz="1000" baseline="0">
                <a:solidFill>
                  <a:schemeClr val="dk1"/>
                </a:solidFill>
                <a:effectLst/>
                <a:latin typeface="Verdana" panose="020B0604030504040204" pitchFamily="34" charset="0"/>
                <a:ea typeface="Verdana" panose="020B0604030504040204" pitchFamily="34" charset="0"/>
                <a:cs typeface="+mn-cs"/>
              </a:rPr>
              <a:t> in the accompamying figure.  The po</a:t>
            </a:r>
            <a:r>
              <a:rPr lang="en-GB" sz="1000">
                <a:solidFill>
                  <a:schemeClr val="dk1"/>
                </a:solidFill>
                <a:effectLst/>
                <a:latin typeface="Verdana" panose="020B0604030504040204" pitchFamily="34" charset="0"/>
                <a:ea typeface="Verdana" panose="020B0604030504040204" pitchFamily="34" charset="0"/>
                <a:cs typeface="+mn-cs"/>
              </a:rPr>
              <a:t>sition of this document within the strategy is highlighted in red.  </a:t>
            </a:r>
            <a:endParaRPr lang="en-GB" sz="1000">
              <a:effectLst/>
              <a:latin typeface="Verdana" panose="020B0604030504040204" pitchFamily="34" charset="0"/>
              <a:ea typeface="Verdana" panose="020B0604030504040204" pitchFamily="34" charset="0"/>
            </a:endParaRP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SoBRA gratefully acknowledges the authors of this work, namely Anna Hitchmough (lead author), Duncan Cartwright, David Holmes, Jonathan Parry, Caroline Walker and Conor Armstrong.</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Users should familiarise themselves with the accompanying guidance notes </a:t>
            </a:r>
            <a:r>
              <a:rPr lang="en-GB" sz="1000" i="1">
                <a:solidFill>
                  <a:schemeClr val="dk1"/>
                </a:solidFill>
                <a:effectLst/>
                <a:latin typeface="Verdana" panose="020B0604030504040204" pitchFamily="34" charset="0"/>
                <a:ea typeface="Verdana" panose="020B0604030504040204" pitchFamily="34" charset="0"/>
                <a:cs typeface="+mn-cs"/>
              </a:rPr>
              <a:t>Society of Brownfield Risk Assessment (2023), Light Non-Aqueous Phase Liquid – Guidance Notes for their Assessment in Contaminated Land Scenarios in the UK. 3. LNAPL Mobility Screening Tool. Version 1.0, February 2023</a:t>
            </a:r>
            <a:r>
              <a:rPr lang="en-GB" sz="1000">
                <a:solidFill>
                  <a:schemeClr val="dk1"/>
                </a:solidFill>
                <a:effectLst/>
                <a:latin typeface="Verdana" panose="020B0604030504040204" pitchFamily="34" charset="0"/>
                <a:ea typeface="Verdana" panose="020B0604030504040204" pitchFamily="34" charset="0"/>
                <a:cs typeface="+mn-cs"/>
              </a:rPr>
              <a:t> before using this tool.</a:t>
            </a:r>
            <a:r>
              <a:rPr lang="en-GB" sz="1000" i="1">
                <a:solidFill>
                  <a:schemeClr val="dk1"/>
                </a:solidFill>
                <a:effectLst/>
                <a:latin typeface="Verdana" panose="020B0604030504040204" pitchFamily="34" charset="0"/>
                <a:ea typeface="Verdana" panose="020B0604030504040204" pitchFamily="34" charset="0"/>
                <a:cs typeface="+mn-cs"/>
              </a:rPr>
              <a:t>  </a:t>
            </a:r>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The aim of this spreadsheet tool and documents is to provide guidance on interpreting how mobile LNAPL plumes are; as part of a lines of evidence approach to characterising LNAPL plume behaviour. The tool provides commentary and an easily accessible set of spreadsheets containing the equations provided in the CL:AIRE 2014 publication </a:t>
            </a:r>
            <a:r>
              <a:rPr lang="en-GB" sz="1000" i="1">
                <a:solidFill>
                  <a:schemeClr val="dk1"/>
                </a:solidFill>
                <a:effectLst/>
                <a:latin typeface="Verdana" panose="020B0604030504040204" pitchFamily="34" charset="0"/>
                <a:ea typeface="Verdana" panose="020B0604030504040204" pitchFamily="34" charset="0"/>
                <a:cs typeface="+mn-cs"/>
              </a:rPr>
              <a:t>An Illustrated Handbook of LNAPL Transport and Fate in the Subsurface. </a:t>
            </a:r>
            <a:r>
              <a:rPr lang="en-GB" sz="1000">
                <a:solidFill>
                  <a:schemeClr val="dk1"/>
                </a:solidFill>
                <a:effectLst/>
                <a:latin typeface="Verdana" panose="020B0604030504040204" pitchFamily="34" charset="0"/>
                <a:ea typeface="Verdana" panose="020B0604030504040204" pitchFamily="34" charset="0"/>
                <a:cs typeface="+mn-cs"/>
              </a:rPr>
              <a:t>The included equations estimate:</a:t>
            </a:r>
          </a:p>
          <a:p>
            <a:r>
              <a:rPr lang="en-GB" sz="1000">
                <a:solidFill>
                  <a:schemeClr val="dk1"/>
                </a:solidFill>
                <a:effectLst/>
                <a:latin typeface="Verdana" panose="020B0604030504040204" pitchFamily="34" charset="0"/>
                <a:ea typeface="Verdana" panose="020B0604030504040204" pitchFamily="34" charset="0"/>
                <a:cs typeface="+mn-cs"/>
              </a:rPr>
              <a:t> </a:t>
            </a:r>
          </a:p>
          <a:p>
            <a:pPr lvl="0"/>
            <a:r>
              <a:rPr lang="en-GB" sz="1000">
                <a:solidFill>
                  <a:schemeClr val="dk1"/>
                </a:solidFill>
                <a:effectLst/>
                <a:latin typeface="Verdana" panose="020B0604030504040204" pitchFamily="34" charset="0"/>
                <a:ea typeface="Verdana" panose="020B0604030504040204" pitchFamily="34" charset="0"/>
                <a:cs typeface="+mn-cs"/>
              </a:rPr>
              <a:t>- the depth of LNAPL penetration below the water table;</a:t>
            </a:r>
          </a:p>
          <a:p>
            <a:pPr lvl="0"/>
            <a:r>
              <a:rPr lang="en-GB" sz="1000">
                <a:solidFill>
                  <a:schemeClr val="dk1"/>
                </a:solidFill>
                <a:effectLst/>
                <a:latin typeface="Verdana" panose="020B0604030504040204" pitchFamily="34" charset="0"/>
                <a:ea typeface="Verdana" panose="020B0604030504040204" pitchFamily="34" charset="0"/>
                <a:cs typeface="+mn-cs"/>
              </a:rPr>
              <a:t>- the critical thickness of LNAPL in a borehole which will indicate</a:t>
            </a:r>
            <a:r>
              <a:rPr lang="en-GB" sz="1000" b="1">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lateral migration;</a:t>
            </a:r>
          </a:p>
          <a:p>
            <a:pPr lvl="0"/>
            <a:r>
              <a:rPr lang="en-GB" sz="1000">
                <a:solidFill>
                  <a:schemeClr val="dk1"/>
                </a:solidFill>
                <a:effectLst/>
                <a:latin typeface="Verdana" panose="020B0604030504040204" pitchFamily="34" charset="0"/>
                <a:ea typeface="Verdana" panose="020B0604030504040204" pitchFamily="34" charset="0"/>
                <a:cs typeface="+mn-cs"/>
              </a:rPr>
              <a:t>- Darcy flux;</a:t>
            </a:r>
          </a:p>
          <a:p>
            <a:pPr lvl="0"/>
            <a:r>
              <a:rPr lang="en-GB" sz="1000">
                <a:solidFill>
                  <a:schemeClr val="dk1"/>
                </a:solidFill>
                <a:effectLst/>
                <a:latin typeface="Verdana" panose="020B0604030504040204" pitchFamily="34" charset="0"/>
                <a:ea typeface="Verdana" panose="020B0604030504040204" pitchFamily="34" charset="0"/>
                <a:cs typeface="+mn-cs"/>
              </a:rPr>
              <a:t>- LNAPL hydraulic conductivity; and,</a:t>
            </a:r>
          </a:p>
          <a:p>
            <a:pPr lvl="0"/>
            <a:r>
              <a:rPr lang="en-GB" sz="1000">
                <a:solidFill>
                  <a:schemeClr val="dk1"/>
                </a:solidFill>
                <a:effectLst/>
                <a:latin typeface="Verdana" panose="020B0604030504040204" pitchFamily="34" charset="0"/>
                <a:ea typeface="Verdana" panose="020B0604030504040204" pitchFamily="34" charset="0"/>
                <a:cs typeface="+mn-cs"/>
              </a:rPr>
              <a:t>- Lateral LNAPL velocity.</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The document discusses which parameters the mobility equations are most sensitive to, sources of uncertainty; and provides guidance on where to obtain suitable values for use in the equations. In addition, for selected LNAPL and sediment types, we provide example input data and graphical output to estimate the depth of LNAPL penetration below the water table; and the critical thickness of LNAPL in a borehole.</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To use the calculation sheets (entitled </a:t>
            </a:r>
            <a:r>
              <a:rPr lang="en-GB" sz="1000" u="sng">
                <a:solidFill>
                  <a:schemeClr val="dk1"/>
                </a:solidFill>
                <a:effectLst/>
                <a:latin typeface="Verdana" panose="020B0604030504040204" pitchFamily="34" charset="0"/>
                <a:ea typeface="Verdana" panose="020B0604030504040204" pitchFamily="34" charset="0"/>
                <a:cs typeface="+mn-cs"/>
              </a:rPr>
              <a:t>“Penetration depth</a:t>
            </a:r>
            <a:r>
              <a:rPr lang="en-GB" sz="1000" u="none">
                <a:solidFill>
                  <a:schemeClr val="dk1"/>
                </a:solidFill>
                <a:effectLst/>
                <a:latin typeface="Verdana" panose="020B0604030504040204" pitchFamily="34" charset="0"/>
                <a:ea typeface="Verdana" panose="020B0604030504040204" pitchFamily="34" charset="0"/>
                <a:cs typeface="+mn-cs"/>
              </a:rPr>
              <a:t>”, “</a:t>
            </a:r>
            <a:r>
              <a:rPr lang="en-GB" sz="1000" u="sng">
                <a:solidFill>
                  <a:schemeClr val="dk1"/>
                </a:solidFill>
                <a:effectLst/>
                <a:latin typeface="Verdana" panose="020B0604030504040204" pitchFamily="34" charset="0"/>
                <a:ea typeface="Verdana" panose="020B0604030504040204" pitchFamily="34" charset="0"/>
                <a:cs typeface="+mn-cs"/>
              </a:rPr>
              <a:t>Thickness for lateral movement</a:t>
            </a:r>
            <a:r>
              <a:rPr lang="en-GB" sz="1000" u="none">
                <a:solidFill>
                  <a:schemeClr val="dk1"/>
                </a:solidFill>
                <a:effectLst/>
                <a:latin typeface="Verdana" panose="020B0604030504040204" pitchFamily="34" charset="0"/>
                <a:ea typeface="Verdana" panose="020B0604030504040204" pitchFamily="34" charset="0"/>
                <a:cs typeface="+mn-cs"/>
              </a:rPr>
              <a:t>” and </a:t>
            </a:r>
            <a:r>
              <a:rPr lang="en-GB" sz="1000" u="sng">
                <a:solidFill>
                  <a:schemeClr val="dk1"/>
                </a:solidFill>
                <a:effectLst/>
                <a:latin typeface="Verdana" panose="020B0604030504040204" pitchFamily="34" charset="0"/>
                <a:ea typeface="Verdana" panose="020B0604030504040204" pitchFamily="34" charset="0"/>
                <a:cs typeface="+mn-cs"/>
              </a:rPr>
              <a:t>“Rate of lateral movement”</a:t>
            </a:r>
            <a:r>
              <a:rPr lang="en-GB" sz="1000" u="none">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 enter the required data (beige cells) to calculate the required output (orange cells). </a:t>
            </a:r>
            <a:r>
              <a:rPr lang="en-GB" sz="1000" u="sng">
                <a:solidFill>
                  <a:schemeClr val="dk1"/>
                </a:solidFill>
                <a:effectLst/>
                <a:latin typeface="Verdana" panose="020B0604030504040204" pitchFamily="34" charset="0"/>
                <a:ea typeface="Verdana" panose="020B0604030504040204" pitchFamily="34" charset="0"/>
                <a:cs typeface="+mn-cs"/>
              </a:rPr>
              <a:t>Do not alter or attempt to enter data in any other cell</a:t>
            </a:r>
            <a:r>
              <a:rPr lang="en-GB" sz="1000">
                <a:solidFill>
                  <a:schemeClr val="dk1"/>
                </a:solidFill>
                <a:effectLst/>
                <a:latin typeface="Verdana" panose="020B0604030504040204" pitchFamily="34" charset="0"/>
                <a:ea typeface="Verdana" panose="020B0604030504040204" pitchFamily="34" charset="0"/>
                <a:cs typeface="+mn-cs"/>
              </a:rPr>
              <a:t>. There are comments in the accompanying guidance notes </a:t>
            </a:r>
            <a:r>
              <a:rPr lang="en-GB" sz="1000" u="none">
                <a:solidFill>
                  <a:schemeClr val="dk1"/>
                </a:solidFill>
                <a:effectLst/>
                <a:latin typeface="Verdana" panose="020B0604030504040204" pitchFamily="34" charset="0"/>
                <a:ea typeface="Verdana" panose="020B0604030504040204" pitchFamily="34" charset="0"/>
                <a:cs typeface="+mn-cs"/>
              </a:rPr>
              <a:t>to guide the user.  </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This workbook has been developed by members of the SoBRA NAPL Subgroup in a voluntary capacity and is based on the views of the individual members, not those of their employers.  Users of this workbook must satisfy themselves that it is appropriate for the intended use and no guarantee of suitability is made.</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Feedback on this tool is welcomed and should be submitted to SoBRA at </a:t>
            </a:r>
            <a:r>
              <a:rPr lang="en-GB" sz="1000" u="sng">
                <a:solidFill>
                  <a:schemeClr val="dk1"/>
                </a:solidFill>
                <a:effectLst/>
                <a:latin typeface="Verdana" panose="020B0604030504040204" pitchFamily="34" charset="0"/>
                <a:ea typeface="Verdana" panose="020B0604030504040204" pitchFamily="34" charset="0"/>
                <a:cs typeface="+mn-cs"/>
                <a:hlinkClick xmlns:r="http://schemas.openxmlformats.org/officeDocument/2006/relationships" r:id=""/>
              </a:rPr>
              <a:t>info@sobra.org.uk</a:t>
            </a:r>
            <a:r>
              <a:rPr lang="en-GB" sz="1000">
                <a:solidFill>
                  <a:schemeClr val="dk1"/>
                </a:solidFill>
                <a:effectLst/>
                <a:latin typeface="Verdana" panose="020B0604030504040204" pitchFamily="34" charset="0"/>
                <a:ea typeface="Verdana" panose="020B0604030504040204" pitchFamily="34" charset="0"/>
                <a:cs typeface="+mn-cs"/>
              </a:rPr>
              <a:t>.</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Copyright © Society of Brownfield Risk Assessment 2023 </a:t>
            </a:r>
          </a:p>
          <a:p>
            <a:r>
              <a:rPr lang="en-GB" sz="1000">
                <a:solidFill>
                  <a:schemeClr val="dk1"/>
                </a:solidFill>
                <a:effectLst/>
                <a:latin typeface="Verdana" panose="020B0604030504040204" pitchFamily="34" charset="0"/>
                <a:ea typeface="Verdana" panose="020B0604030504040204" pitchFamily="34" charset="0"/>
                <a:cs typeface="+mn-cs"/>
              </a:rPr>
              <a:t>Published by the Society of Brownfield Risk Assessment www.sobra.org.uk. The Society of Brownfield Risk Assessment is a Registered Charity: No. 1180875.</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Light Non-Aqueous Phase Liquid – Guidance Notes for their Assessment in Contaminated Land Scenarios in the UK. 3. LNAPL MOBILITY SCREENING TOOL. Version 1.1 © 2023 by Society of Brownfield Risk Assessment is licensed under Attribution-NoDerivatives 4.0 International. To view a copy of this license, visit http://creativecommons.org/licenses/by-nd/4.0/</a:t>
            </a:r>
            <a:endParaRPr lang="en-GB" sz="1100"/>
          </a:p>
          <a:p>
            <a:endParaRPr lang="en-GB" sz="1100"/>
          </a:p>
        </xdr:txBody>
      </xdr:sp>
      <xdr:pic>
        <xdr:nvPicPr>
          <xdr:cNvPr id="6" name="Picture 5" descr="A picture containing text, screenshot, font, logo&#10;&#10;Description automatically generated">
            <a:extLst>
              <a:ext uri="{FF2B5EF4-FFF2-40B4-BE49-F238E27FC236}">
                <a16:creationId xmlns:a16="http://schemas.microsoft.com/office/drawing/2014/main" id="{C7D0D26C-67CC-4744-BF43-B1FFE231D6A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905"/>
          <a:stretch/>
        </xdr:blipFill>
        <xdr:spPr>
          <a:xfrm>
            <a:off x="9026066" y="21291"/>
            <a:ext cx="5870925" cy="322841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2</xdr:col>
      <xdr:colOff>602615</xdr:colOff>
      <xdr:row>6</xdr:row>
      <xdr:rowOff>38100</xdr:rowOff>
    </xdr:to>
    <xdr:pic>
      <xdr:nvPicPr>
        <xdr:cNvPr id="6" name="Picture 5">
          <a:extLst>
            <a:ext uri="{FF2B5EF4-FFF2-40B4-BE49-F238E27FC236}">
              <a16:creationId xmlns:a16="http://schemas.microsoft.com/office/drawing/2014/main" id="{D27A25EA-F610-445D-8251-9A68329788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76200"/>
          <a:ext cx="3463290" cy="962025"/>
        </a:xfrm>
        <a:prstGeom prst="rect">
          <a:avLst/>
        </a:prstGeom>
      </xdr:spPr>
    </xdr:pic>
    <xdr:clientData/>
  </xdr:twoCellAnchor>
  <xdr:twoCellAnchor>
    <xdr:from>
      <xdr:col>4</xdr:col>
      <xdr:colOff>142875</xdr:colOff>
      <xdr:row>4</xdr:row>
      <xdr:rowOff>123825</xdr:rowOff>
    </xdr:from>
    <xdr:to>
      <xdr:col>5</xdr:col>
      <xdr:colOff>962025</xdr:colOff>
      <xdr:row>8</xdr:row>
      <xdr:rowOff>66675</xdr:rowOff>
    </xdr:to>
    <xdr:pic>
      <xdr:nvPicPr>
        <xdr:cNvPr id="7" name="Picture 6">
          <a:extLst>
            <a:ext uri="{FF2B5EF4-FFF2-40B4-BE49-F238E27FC236}">
              <a16:creationId xmlns:a16="http://schemas.microsoft.com/office/drawing/2014/main" id="{6F0751DA-4261-4368-AC8B-266B504E5404}"/>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19725" y="800100"/>
          <a:ext cx="14097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3457874</xdr:colOff>
      <xdr:row>6</xdr:row>
      <xdr:rowOff>122331</xdr:rowOff>
    </xdr:to>
    <xdr:pic>
      <xdr:nvPicPr>
        <xdr:cNvPr id="2" name="Picture 1">
          <a:extLst>
            <a:ext uri="{FF2B5EF4-FFF2-40B4-BE49-F238E27FC236}">
              <a16:creationId xmlns:a16="http://schemas.microsoft.com/office/drawing/2014/main" id="{0CB703BB-01D2-4001-A61B-4CC332D5A2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4853" y="0"/>
          <a:ext cx="3463290" cy="962025"/>
        </a:xfrm>
        <a:prstGeom prst="rect">
          <a:avLst/>
        </a:prstGeom>
      </xdr:spPr>
    </xdr:pic>
    <xdr:clientData/>
  </xdr:twoCellAnchor>
  <xdr:twoCellAnchor>
    <xdr:from>
      <xdr:col>3</xdr:col>
      <xdr:colOff>149087</xdr:colOff>
      <xdr:row>5</xdr:row>
      <xdr:rowOff>57978</xdr:rowOff>
    </xdr:from>
    <xdr:to>
      <xdr:col>5</xdr:col>
      <xdr:colOff>872987</xdr:colOff>
      <xdr:row>9</xdr:row>
      <xdr:rowOff>46798</xdr:rowOff>
    </xdr:to>
    <xdr:pic>
      <xdr:nvPicPr>
        <xdr:cNvPr id="4" name="Picture 3">
          <a:extLst>
            <a:ext uri="{FF2B5EF4-FFF2-40B4-BE49-F238E27FC236}">
              <a16:creationId xmlns:a16="http://schemas.microsoft.com/office/drawing/2014/main" id="{11138E01-8D01-4AC6-A598-782BD191DBA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08544" y="935935"/>
          <a:ext cx="1949726" cy="651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3454699</xdr:colOff>
      <xdr:row>6</xdr:row>
      <xdr:rowOff>125506</xdr:rowOff>
    </xdr:to>
    <xdr:pic>
      <xdr:nvPicPr>
        <xdr:cNvPr id="2" name="Picture 1">
          <a:extLst>
            <a:ext uri="{FF2B5EF4-FFF2-40B4-BE49-F238E27FC236}">
              <a16:creationId xmlns:a16="http://schemas.microsoft.com/office/drawing/2014/main" id="{DCAFEFDD-B431-4382-84B2-2DC4FC338C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3461049" cy="992281"/>
        </a:xfrm>
        <a:prstGeom prst="rect">
          <a:avLst/>
        </a:prstGeom>
      </xdr:spPr>
    </xdr:pic>
    <xdr:clientData/>
  </xdr:twoCellAnchor>
  <xdr:twoCellAnchor>
    <xdr:from>
      <xdr:col>2</xdr:col>
      <xdr:colOff>504825</xdr:colOff>
      <xdr:row>32</xdr:row>
      <xdr:rowOff>95250</xdr:rowOff>
    </xdr:from>
    <xdr:to>
      <xdr:col>3</xdr:col>
      <xdr:colOff>361950</xdr:colOff>
      <xdr:row>35</xdr:row>
      <xdr:rowOff>66675</xdr:rowOff>
    </xdr:to>
    <xdr:pic>
      <xdr:nvPicPr>
        <xdr:cNvPr id="4" name="Picture 3">
          <a:extLst>
            <a:ext uri="{FF2B5EF4-FFF2-40B4-BE49-F238E27FC236}">
              <a16:creationId xmlns:a16="http://schemas.microsoft.com/office/drawing/2014/main" id="{E36AFE3B-216C-4FD5-9572-2B269D6589D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05350" y="7058025"/>
          <a:ext cx="9048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781050</xdr:colOff>
      <xdr:row>22</xdr:row>
      <xdr:rowOff>28575</xdr:rowOff>
    </xdr:from>
    <xdr:to>
      <xdr:col>3</xdr:col>
      <xdr:colOff>266700</xdr:colOff>
      <xdr:row>24</xdr:row>
      <xdr:rowOff>19050</xdr:rowOff>
    </xdr:to>
    <xdr:pic>
      <xdr:nvPicPr>
        <xdr:cNvPr id="9" name="Picture 8">
          <a:extLst>
            <a:ext uri="{FF2B5EF4-FFF2-40B4-BE49-F238E27FC236}">
              <a16:creationId xmlns:a16="http://schemas.microsoft.com/office/drawing/2014/main" id="{28263928-E7CA-491B-A094-0839A8D22A41}"/>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81575" y="4629150"/>
          <a:ext cx="5334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628650</xdr:colOff>
      <xdr:row>6</xdr:row>
      <xdr:rowOff>47625</xdr:rowOff>
    </xdr:from>
    <xdr:to>
      <xdr:col>4</xdr:col>
      <xdr:colOff>76200</xdr:colOff>
      <xdr:row>9</xdr:row>
      <xdr:rowOff>19050</xdr:rowOff>
    </xdr:to>
    <xdr:pic>
      <xdr:nvPicPr>
        <xdr:cNvPr id="10" name="Picture 9">
          <a:extLst>
            <a:ext uri="{FF2B5EF4-FFF2-40B4-BE49-F238E27FC236}">
              <a16:creationId xmlns:a16="http://schemas.microsoft.com/office/drawing/2014/main" id="{7E84AF5E-1B59-4383-A5AD-AC240871EDEE}"/>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29175" y="1076325"/>
          <a:ext cx="1104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E0A75-77F7-4F4B-A6B5-8FE8985EC791}">
  <dimension ref="A1:A27"/>
  <sheetViews>
    <sheetView showGridLines="0" zoomScale="71" zoomScaleNormal="71" workbookViewId="0">
      <selection activeCell="O26" sqref="O26"/>
    </sheetView>
  </sheetViews>
  <sheetFormatPr defaultRowHeight="14.6" x14ac:dyDescent="0.4"/>
  <sheetData>
    <row r="1" spans="1:1" x14ac:dyDescent="0.4">
      <c r="A1" s="39"/>
    </row>
    <row r="2" spans="1:1" x14ac:dyDescent="0.4">
      <c r="A2" s="39"/>
    </row>
    <row r="3" spans="1:1" x14ac:dyDescent="0.4">
      <c r="A3" s="39"/>
    </row>
    <row r="4" spans="1:1" x14ac:dyDescent="0.4">
      <c r="A4" s="39"/>
    </row>
    <row r="6" spans="1:1" x14ac:dyDescent="0.4">
      <c r="A6" s="39"/>
    </row>
    <row r="7" spans="1:1" x14ac:dyDescent="0.4">
      <c r="A7" s="39"/>
    </row>
    <row r="8" spans="1:1" x14ac:dyDescent="0.4">
      <c r="A8" s="39"/>
    </row>
    <row r="9" spans="1:1" x14ac:dyDescent="0.4">
      <c r="A9" s="39"/>
    </row>
    <row r="10" spans="1:1" x14ac:dyDescent="0.4">
      <c r="A10" s="39"/>
    </row>
    <row r="11" spans="1:1" x14ac:dyDescent="0.4">
      <c r="A11" s="40"/>
    </row>
    <row r="12" spans="1:1" x14ac:dyDescent="0.4">
      <c r="A12" s="40"/>
    </row>
    <row r="13" spans="1:1" x14ac:dyDescent="0.4">
      <c r="A13" s="40"/>
    </row>
    <row r="14" spans="1:1" x14ac:dyDescent="0.4">
      <c r="A14" s="40"/>
    </row>
    <row r="15" spans="1:1" x14ac:dyDescent="0.4">
      <c r="A15" s="40"/>
    </row>
    <row r="16" spans="1:1" x14ac:dyDescent="0.4">
      <c r="A16" s="39"/>
    </row>
    <row r="17" spans="1:1" x14ac:dyDescent="0.4">
      <c r="A17" s="39"/>
    </row>
    <row r="18" spans="1:1" x14ac:dyDescent="0.4">
      <c r="A18" s="39"/>
    </row>
    <row r="19" spans="1:1" x14ac:dyDescent="0.4">
      <c r="A19" s="39"/>
    </row>
    <row r="20" spans="1:1" x14ac:dyDescent="0.4">
      <c r="A20" s="39"/>
    </row>
    <row r="27" spans="1:1" x14ac:dyDescent="0.4">
      <c r="A27" s="41"/>
    </row>
  </sheetData>
  <sheetProtection algorithmName="SHA-512" hashValue="3P9RXuWF9DuPyQ3VUo/dcntV6hfgcKLBRY2TWv5ic5cmDNUg2llxAQg7HnYb49UtMmp+eQ6yIsqbqpaKvIoAKw==" saltValue="/q2IirmoXtcCwQLus4S5L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F48B-FFF3-4ACC-BBD9-F3166023680B}">
  <sheetPr>
    <pageSetUpPr fitToPage="1"/>
  </sheetPr>
  <dimension ref="A1:L33"/>
  <sheetViews>
    <sheetView showGridLines="0" view="pageLayout" topLeftCell="A10" zoomScaleNormal="100" zoomScaleSheetLayoutView="100" workbookViewId="0">
      <selection activeCell="F18" sqref="F18"/>
    </sheetView>
  </sheetViews>
  <sheetFormatPr defaultColWidth="8.84375" defaultRowHeight="12.45" x14ac:dyDescent="0.3"/>
  <cols>
    <col min="1" max="1" width="8.84375" style="1"/>
    <col min="2" max="2" width="43.84375" style="1" bestFit="1" customWidth="1"/>
    <col min="3" max="3" width="18.3046875" style="1" customWidth="1"/>
    <col min="4" max="4" width="8.15234375" style="1" customWidth="1"/>
    <col min="5" max="5" width="8.84375" style="1"/>
    <col min="6" max="6" width="22.3046875" style="1" customWidth="1"/>
    <col min="7" max="16384" width="8.84375" style="1"/>
  </cols>
  <sheetData>
    <row r="1" spans="1:10" s="3" customFormat="1" x14ac:dyDescent="0.3"/>
    <row r="2" spans="1:10" s="3" customFormat="1" ht="14.6" x14ac:dyDescent="0.4">
      <c r="E2"/>
    </row>
    <row r="3" spans="1:10" s="3" customFormat="1" x14ac:dyDescent="0.3"/>
    <row r="4" spans="1:10" s="3" customFormat="1" x14ac:dyDescent="0.3"/>
    <row r="5" spans="1:10" s="3" customFormat="1" x14ac:dyDescent="0.3"/>
    <row r="6" spans="1:10" s="3" customFormat="1" x14ac:dyDescent="0.3"/>
    <row r="7" spans="1:10" s="3" customFormat="1" x14ac:dyDescent="0.3"/>
    <row r="8" spans="1:10" s="3" customFormat="1" x14ac:dyDescent="0.3">
      <c r="B8" s="35" t="s">
        <v>71</v>
      </c>
    </row>
    <row r="9" spans="1:10" s="3" customFormat="1" x14ac:dyDescent="0.3"/>
    <row r="10" spans="1:10" s="3" customFormat="1" ht="61.5" customHeight="1" x14ac:dyDescent="0.3">
      <c r="B10" s="4" t="s">
        <v>0</v>
      </c>
      <c r="C10" s="4" t="s">
        <v>1</v>
      </c>
      <c r="D10" s="4" t="s">
        <v>2</v>
      </c>
      <c r="E10" s="5"/>
      <c r="F10" s="4" t="s">
        <v>3</v>
      </c>
    </row>
    <row r="11" spans="1:10" s="3" customFormat="1" ht="13.75" x14ac:dyDescent="0.4">
      <c r="B11" s="6" t="s">
        <v>4</v>
      </c>
      <c r="C11" s="7" t="s">
        <v>5</v>
      </c>
      <c r="D11" s="8" t="s">
        <v>6</v>
      </c>
      <c r="E11" s="5"/>
      <c r="F11" s="31">
        <f>IFERROR((((F13*F18*F12)-((2*F16*COS(PI()/180*F15))/F17))/(F14*F18)),"")</f>
        <v>1.8376402662233209E-2</v>
      </c>
    </row>
    <row r="12" spans="1:10" ht="14.6" x14ac:dyDescent="0.4">
      <c r="A12" s="3"/>
      <c r="B12" s="6" t="s">
        <v>7</v>
      </c>
      <c r="C12" s="7" t="s">
        <v>61</v>
      </c>
      <c r="D12" s="8" t="s">
        <v>6</v>
      </c>
      <c r="E12" s="9"/>
      <c r="F12" s="28">
        <v>4</v>
      </c>
    </row>
    <row r="13" spans="1:10" ht="15" x14ac:dyDescent="0.4">
      <c r="A13" s="3"/>
      <c r="B13" s="6" t="s">
        <v>8</v>
      </c>
      <c r="C13" s="7" t="s">
        <v>9</v>
      </c>
      <c r="D13" s="8" t="s">
        <v>10</v>
      </c>
      <c r="E13" s="5"/>
      <c r="F13" s="28">
        <v>870</v>
      </c>
    </row>
    <row r="14" spans="1:10" ht="15" x14ac:dyDescent="0.4">
      <c r="A14" s="3"/>
      <c r="B14" s="6" t="s">
        <v>11</v>
      </c>
      <c r="C14" s="7" t="s">
        <v>62</v>
      </c>
      <c r="D14" s="8" t="s">
        <v>10</v>
      </c>
      <c r="E14" s="5"/>
      <c r="F14" s="26">
        <v>998</v>
      </c>
      <c r="G14" s="3"/>
      <c r="H14" s="3"/>
      <c r="I14" s="3"/>
      <c r="J14" s="3"/>
    </row>
    <row r="15" spans="1:10" ht="13.75" x14ac:dyDescent="0.4">
      <c r="A15" s="3"/>
      <c r="B15" s="6" t="s">
        <v>78</v>
      </c>
      <c r="C15" s="7" t="s">
        <v>13</v>
      </c>
      <c r="D15" s="10" t="s">
        <v>14</v>
      </c>
      <c r="E15" s="5"/>
      <c r="F15" s="28">
        <v>10</v>
      </c>
    </row>
    <row r="16" spans="1:10" ht="14.6" x14ac:dyDescent="0.35">
      <c r="A16" s="3"/>
      <c r="B16" s="6" t="s">
        <v>15</v>
      </c>
      <c r="C16" s="7" t="s">
        <v>16</v>
      </c>
      <c r="D16" s="8" t="s">
        <v>17</v>
      </c>
      <c r="E16" s="5"/>
      <c r="F16" s="28">
        <v>50</v>
      </c>
    </row>
    <row r="17" spans="1:12" ht="12.9" x14ac:dyDescent="0.35">
      <c r="A17" s="3"/>
      <c r="B17" s="6" t="s">
        <v>18</v>
      </c>
      <c r="C17" s="7" t="s">
        <v>19</v>
      </c>
      <c r="D17" s="8" t="s">
        <v>6</v>
      </c>
      <c r="E17" s="5"/>
      <c r="F17" s="30">
        <v>2.8999999999999998E-3</v>
      </c>
    </row>
    <row r="18" spans="1:12" ht="14.6" x14ac:dyDescent="0.35">
      <c r="A18" s="3"/>
      <c r="B18" s="6" t="s">
        <v>73</v>
      </c>
      <c r="C18" s="7" t="s">
        <v>20</v>
      </c>
      <c r="D18" s="8" t="s">
        <v>21</v>
      </c>
      <c r="E18" s="5"/>
      <c r="F18" s="28">
        <v>9.81</v>
      </c>
    </row>
    <row r="19" spans="1:12" x14ac:dyDescent="0.3">
      <c r="A19" s="3"/>
      <c r="B19" s="5"/>
      <c r="C19" s="5"/>
      <c r="D19" s="5"/>
      <c r="E19" s="5"/>
      <c r="F19" s="3"/>
      <c r="G19" s="3"/>
      <c r="H19" s="3"/>
      <c r="I19" s="3"/>
      <c r="J19" s="3"/>
      <c r="K19" s="3"/>
      <c r="L19" s="3"/>
    </row>
    <row r="20" spans="1:12" x14ac:dyDescent="0.3">
      <c r="A20" s="3"/>
      <c r="B20" s="3" t="s">
        <v>60</v>
      </c>
      <c r="C20" s="3"/>
      <c r="D20" s="3"/>
      <c r="E20" s="3"/>
      <c r="F20" s="3"/>
      <c r="G20" s="3"/>
      <c r="H20" s="3"/>
      <c r="I20" s="3"/>
      <c r="J20" s="3"/>
      <c r="K20" s="3"/>
      <c r="L20" s="3"/>
    </row>
    <row r="21" spans="1:12" x14ac:dyDescent="0.3">
      <c r="A21" s="3"/>
      <c r="B21" s="3"/>
      <c r="C21" s="3"/>
      <c r="D21" s="3"/>
      <c r="E21" s="3"/>
      <c r="F21" s="3"/>
      <c r="G21" s="3"/>
      <c r="H21" s="3"/>
      <c r="I21" s="3"/>
      <c r="J21" s="3"/>
      <c r="K21" s="3"/>
      <c r="L21" s="3"/>
    </row>
    <row r="22" spans="1:12" x14ac:dyDescent="0.3">
      <c r="A22" s="3"/>
      <c r="B22" s="27" t="s">
        <v>68</v>
      </c>
      <c r="C22" s="3"/>
      <c r="D22" s="3"/>
      <c r="E22" s="3"/>
      <c r="F22" s="3"/>
      <c r="G22" s="3"/>
      <c r="H22" s="3"/>
      <c r="I22" s="3"/>
      <c r="J22" s="3"/>
      <c r="K22" s="3"/>
      <c r="L22" s="3"/>
    </row>
    <row r="23" spans="1:12" x14ac:dyDescent="0.3">
      <c r="A23" s="3"/>
      <c r="B23" s="29" t="s">
        <v>77</v>
      </c>
      <c r="C23" s="3"/>
      <c r="D23" s="3"/>
      <c r="E23" s="3"/>
      <c r="F23" s="3"/>
      <c r="G23" s="3"/>
      <c r="H23" s="3"/>
      <c r="I23" s="3"/>
      <c r="J23" s="3"/>
      <c r="K23" s="3"/>
      <c r="L23" s="3"/>
    </row>
    <row r="24" spans="1:12" x14ac:dyDescent="0.3">
      <c r="A24" s="3"/>
      <c r="B24" s="3"/>
      <c r="C24" s="3"/>
      <c r="D24" s="3"/>
      <c r="E24" s="3"/>
      <c r="F24" s="3"/>
      <c r="G24" s="3"/>
      <c r="H24" s="3"/>
      <c r="I24" s="3"/>
      <c r="J24" s="3"/>
      <c r="K24" s="3"/>
      <c r="L24" s="3"/>
    </row>
    <row r="25" spans="1:12" x14ac:dyDescent="0.3">
      <c r="A25" s="3"/>
      <c r="B25" s="3"/>
      <c r="C25" s="3"/>
      <c r="D25" s="3"/>
      <c r="E25" s="3"/>
      <c r="F25" s="3"/>
      <c r="G25" s="3"/>
      <c r="H25" s="3"/>
      <c r="I25" s="3"/>
      <c r="J25" s="3"/>
      <c r="K25" s="3"/>
      <c r="L25" s="3"/>
    </row>
    <row r="26" spans="1:12" x14ac:dyDescent="0.3">
      <c r="A26" s="3"/>
      <c r="B26" s="3"/>
      <c r="C26" s="3"/>
      <c r="D26" s="3"/>
      <c r="E26" s="3"/>
      <c r="F26" s="3"/>
      <c r="G26" s="3"/>
      <c r="H26" s="3"/>
      <c r="I26" s="3"/>
      <c r="J26" s="3"/>
      <c r="K26" s="3"/>
      <c r="L26" s="3"/>
    </row>
    <row r="27" spans="1:12" x14ac:dyDescent="0.3">
      <c r="A27" s="3"/>
      <c r="B27" s="3"/>
      <c r="C27" s="3"/>
      <c r="D27" s="3"/>
      <c r="E27" s="3"/>
      <c r="F27" s="3"/>
      <c r="G27" s="3"/>
      <c r="H27" s="3"/>
      <c r="I27" s="3"/>
      <c r="J27" s="3"/>
      <c r="K27" s="3"/>
      <c r="L27" s="3"/>
    </row>
    <row r="28" spans="1:12" x14ac:dyDescent="0.3">
      <c r="A28" s="3"/>
      <c r="B28" s="3"/>
      <c r="C28" s="3"/>
      <c r="D28" s="3"/>
      <c r="E28" s="3"/>
      <c r="F28" s="3"/>
      <c r="G28" s="3"/>
      <c r="H28" s="3"/>
      <c r="I28" s="3"/>
      <c r="J28" s="3"/>
      <c r="K28" s="3"/>
      <c r="L28" s="3"/>
    </row>
    <row r="29" spans="1:12" x14ac:dyDescent="0.3">
      <c r="A29" s="3"/>
      <c r="B29" s="3"/>
      <c r="C29" s="3"/>
      <c r="D29" s="3"/>
      <c r="E29" s="3"/>
      <c r="F29" s="3"/>
      <c r="G29" s="3"/>
      <c r="H29" s="3"/>
      <c r="I29" s="3"/>
      <c r="J29" s="3"/>
      <c r="K29" s="3"/>
      <c r="L29" s="3"/>
    </row>
    <row r="30" spans="1:12" x14ac:dyDescent="0.3">
      <c r="A30" s="3"/>
      <c r="B30" s="3"/>
      <c r="C30" s="3"/>
      <c r="D30" s="3"/>
      <c r="E30" s="3"/>
      <c r="F30" s="3"/>
      <c r="G30" s="3"/>
      <c r="H30" s="3"/>
      <c r="I30" s="3"/>
      <c r="J30" s="3"/>
      <c r="K30" s="3"/>
      <c r="L30" s="3"/>
    </row>
    <row r="31" spans="1:12" x14ac:dyDescent="0.3">
      <c r="A31" s="3"/>
      <c r="B31" s="3"/>
      <c r="C31" s="3"/>
      <c r="D31" s="3"/>
      <c r="E31" s="3"/>
      <c r="F31" s="3"/>
      <c r="G31" s="3"/>
      <c r="H31" s="3"/>
      <c r="I31" s="3"/>
      <c r="J31" s="3"/>
      <c r="K31" s="3"/>
      <c r="L31" s="3"/>
    </row>
    <row r="32" spans="1:12" x14ac:dyDescent="0.3">
      <c r="A32" s="3"/>
      <c r="B32" s="3"/>
      <c r="C32" s="3"/>
      <c r="D32" s="3"/>
      <c r="E32" s="3"/>
      <c r="F32" s="3"/>
      <c r="G32" s="3"/>
      <c r="H32" s="3"/>
      <c r="I32" s="3"/>
      <c r="J32" s="3"/>
      <c r="K32" s="3"/>
      <c r="L32" s="3"/>
    </row>
    <row r="33" spans="1:12" x14ac:dyDescent="0.3">
      <c r="A33" s="3"/>
      <c r="B33" s="3"/>
      <c r="C33" s="3"/>
      <c r="D33" s="3"/>
      <c r="E33" s="3"/>
      <c r="F33" s="3"/>
      <c r="G33" s="3"/>
      <c r="H33" s="3"/>
      <c r="I33" s="3"/>
      <c r="J33" s="3"/>
      <c r="K33" s="3"/>
      <c r="L33" s="3"/>
    </row>
  </sheetData>
  <sheetProtection algorithmName="SHA-512" hashValue="aTVoUeHXiR4f7U4eQBoSXjBVQ03WJtZTjCk4uFYwPsACjsGVWHSTTGHd5+Z20qTMT4w7h3r+cA0qpYpoEicTcg==" saltValue="3LadJNY+0Hj5eAId22OWQA==" spinCount="100000" sheet="1" selectLockedCells="1"/>
  <protectedRanges>
    <protectedRange algorithmName="SHA-512" hashValue="5z0hRGh1T4/CuRp661aTAYV8aQCxRzG/TNXICAtfPdN2R4G9YE5JtHwZKwfn1aEdmGSIDj5n3M8KZx5QSNghpg==" saltValue="Mj7NReB46KxZkRwIXYi4cg==" spinCount="100000" sqref="F11:F18" name="penetration depth"/>
  </protectedRanges>
  <pageMargins left="0.70866141732283472" right="0.70866141732283472" top="0.74803149606299213" bottom="0.74803149606299213" header="0.31496062992125984" footer="0.31496062992125984"/>
  <pageSetup paperSize="9" fitToHeight="0" orientation="landscape" r:id="rId1"/>
  <headerFooter>
    <oddHeader>&amp;C&amp;"Verdana,Regular"Appendix 1: SoBRA 2023, 3. LNAPL Mobility Screening Tool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7713-5294-4505-977E-03110043D723}">
  <sheetPr>
    <pageSetUpPr fitToPage="1"/>
  </sheetPr>
  <dimension ref="A2:Q34"/>
  <sheetViews>
    <sheetView showGridLines="0" view="pageLayout" topLeftCell="B11" zoomScaleNormal="100" zoomScaleSheetLayoutView="100" workbookViewId="0">
      <selection activeCell="F13" sqref="F13"/>
    </sheetView>
  </sheetViews>
  <sheetFormatPr defaultColWidth="9.15234375" defaultRowHeight="12.45" x14ac:dyDescent="0.3"/>
  <cols>
    <col min="1" max="1" width="9.15234375" style="3"/>
    <col min="2" max="2" width="53.84375" style="3" customWidth="1"/>
    <col min="3" max="3" width="15.69140625" style="3" customWidth="1"/>
    <col min="4" max="5" width="9.15234375" style="3" customWidth="1"/>
    <col min="6" max="6" width="26.3828125" style="1" customWidth="1"/>
    <col min="7" max="7" width="3.3046875" style="3" customWidth="1"/>
    <col min="8" max="17" width="9.15234375" style="3"/>
    <col min="18" max="16384" width="9.15234375" style="1"/>
  </cols>
  <sheetData>
    <row r="2" spans="2:9" x14ac:dyDescent="0.3">
      <c r="F2" s="3"/>
    </row>
    <row r="3" spans="2:9" ht="14.6" x14ac:dyDescent="0.4">
      <c r="D3"/>
      <c r="F3" s="3"/>
    </row>
    <row r="4" spans="2:9" ht="14.6" x14ac:dyDescent="0.4">
      <c r="F4" s="3"/>
      <c r="I4"/>
    </row>
    <row r="5" spans="2:9" x14ac:dyDescent="0.3">
      <c r="F5" s="3"/>
    </row>
    <row r="6" spans="2:9" x14ac:dyDescent="0.3">
      <c r="F6" s="3"/>
    </row>
    <row r="7" spans="2:9" x14ac:dyDescent="0.3">
      <c r="F7" s="3"/>
    </row>
    <row r="8" spans="2:9" x14ac:dyDescent="0.3">
      <c r="F8" s="3"/>
    </row>
    <row r="9" spans="2:9" x14ac:dyDescent="0.3">
      <c r="B9" s="35" t="s">
        <v>72</v>
      </c>
      <c r="F9" s="3"/>
    </row>
    <row r="10" spans="2:9" x14ac:dyDescent="0.3">
      <c r="F10" s="3"/>
    </row>
    <row r="11" spans="2:9" ht="54" customHeight="1" x14ac:dyDescent="0.3">
      <c r="B11" s="4" t="s">
        <v>0</v>
      </c>
      <c r="C11" s="4" t="s">
        <v>1</v>
      </c>
      <c r="D11" s="4" t="s">
        <v>2</v>
      </c>
      <c r="E11" s="11"/>
      <c r="F11" s="4" t="s">
        <v>3</v>
      </c>
    </row>
    <row r="12" spans="2:9" ht="13.75" x14ac:dyDescent="0.3">
      <c r="B12" s="12" t="s">
        <v>22</v>
      </c>
      <c r="C12" s="13" t="s">
        <v>63</v>
      </c>
      <c r="D12" s="14" t="s">
        <v>6</v>
      </c>
      <c r="E12" s="15"/>
      <c r="F12" s="34">
        <f>IFERROR(((F13/(1-(F16/F17)))-(F14/(F16/F17)))*(F18/F15),"")</f>
        <v>0.76163562192118217</v>
      </c>
    </row>
    <row r="13" spans="2:9" ht="14.15" x14ac:dyDescent="0.3">
      <c r="B13" s="12" t="s">
        <v>23</v>
      </c>
      <c r="C13" s="13" t="s">
        <v>24</v>
      </c>
      <c r="D13" s="14" t="s">
        <v>17</v>
      </c>
      <c r="E13" s="15"/>
      <c r="F13" s="32">
        <v>0.05</v>
      </c>
    </row>
    <row r="14" spans="2:9" ht="14.15" x14ac:dyDescent="0.3">
      <c r="B14" s="12" t="s">
        <v>25</v>
      </c>
      <c r="C14" s="13" t="s">
        <v>26</v>
      </c>
      <c r="D14" s="14" t="s">
        <v>17</v>
      </c>
      <c r="E14" s="15"/>
      <c r="F14" s="32">
        <v>0.03</v>
      </c>
    </row>
    <row r="15" spans="2:9" ht="14.15" x14ac:dyDescent="0.3">
      <c r="B15" s="12" t="s">
        <v>27</v>
      </c>
      <c r="C15" s="13" t="s">
        <v>28</v>
      </c>
      <c r="D15" s="14" t="s">
        <v>17</v>
      </c>
      <c r="E15" s="15"/>
      <c r="F15" s="32">
        <v>7.0000000000000007E-2</v>
      </c>
    </row>
    <row r="16" spans="2:9" ht="14.15" x14ac:dyDescent="0.3">
      <c r="B16" s="12" t="s">
        <v>8</v>
      </c>
      <c r="C16" s="13" t="s">
        <v>9</v>
      </c>
      <c r="D16" s="14" t="s">
        <v>10</v>
      </c>
      <c r="E16" s="15"/>
      <c r="F16" s="33">
        <v>870</v>
      </c>
    </row>
    <row r="17" spans="2:6" ht="14.15" x14ac:dyDescent="0.3">
      <c r="B17" s="12" t="s">
        <v>11</v>
      </c>
      <c r="C17" s="13" t="s">
        <v>12</v>
      </c>
      <c r="D17" s="14" t="s">
        <v>10</v>
      </c>
      <c r="E17" s="15"/>
      <c r="F17" s="26">
        <v>998</v>
      </c>
    </row>
    <row r="18" spans="2:6" ht="12.9" x14ac:dyDescent="0.3">
      <c r="B18" s="12" t="s">
        <v>29</v>
      </c>
      <c r="C18" s="13" t="s">
        <v>74</v>
      </c>
      <c r="D18" s="14" t="s">
        <v>6</v>
      </c>
      <c r="E18" s="15"/>
      <c r="F18" s="32">
        <v>0.15</v>
      </c>
    </row>
    <row r="19" spans="2:6" x14ac:dyDescent="0.3">
      <c r="B19" s="15"/>
      <c r="C19" s="15"/>
      <c r="D19" s="15"/>
      <c r="E19" s="15"/>
      <c r="F19" s="3"/>
    </row>
    <row r="20" spans="2:6" x14ac:dyDescent="0.3">
      <c r="B20" s="3" t="s">
        <v>64</v>
      </c>
      <c r="F20" s="3"/>
    </row>
    <row r="21" spans="2:6" x14ac:dyDescent="0.3">
      <c r="F21" s="3"/>
    </row>
    <row r="22" spans="2:6" x14ac:dyDescent="0.3">
      <c r="B22" s="27" t="s">
        <v>68</v>
      </c>
      <c r="F22" s="3"/>
    </row>
    <row r="23" spans="2:6" x14ac:dyDescent="0.3">
      <c r="B23" s="29" t="s">
        <v>77</v>
      </c>
      <c r="F23" s="3"/>
    </row>
    <row r="24" spans="2:6" x14ac:dyDescent="0.3">
      <c r="F24" s="3"/>
    </row>
    <row r="25" spans="2:6" x14ac:dyDescent="0.3">
      <c r="F25" s="3"/>
    </row>
    <row r="26" spans="2:6" x14ac:dyDescent="0.3">
      <c r="F26" s="3"/>
    </row>
    <row r="27" spans="2:6" x14ac:dyDescent="0.3">
      <c r="F27" s="3"/>
    </row>
    <row r="28" spans="2:6" x14ac:dyDescent="0.3">
      <c r="F28" s="3"/>
    </row>
    <row r="29" spans="2:6" x14ac:dyDescent="0.3">
      <c r="F29" s="3"/>
    </row>
    <row r="30" spans="2:6" x14ac:dyDescent="0.3">
      <c r="F30" s="3"/>
    </row>
    <row r="31" spans="2:6" x14ac:dyDescent="0.3">
      <c r="F31" s="3"/>
    </row>
    <row r="32" spans="2:6" x14ac:dyDescent="0.3">
      <c r="F32" s="3"/>
    </row>
    <row r="33" spans="6:6" x14ac:dyDescent="0.3">
      <c r="F33" s="3"/>
    </row>
    <row r="34" spans="6:6" x14ac:dyDescent="0.3">
      <c r="F34" s="3"/>
    </row>
  </sheetData>
  <sheetProtection algorithmName="SHA-512" hashValue="HmFq8K/UsDmtU5vfBFsc/9ZeUnxNykE0Ie2LSpHhbxFlTMzGi+T9DD7le7h55hOzTCHDCnLrDlrvrhMDrJzPug==" saltValue="i/Ted3wQvg6aT9cPTDOHaw==" spinCount="100000" sheet="1" selectLockedCells="1"/>
  <pageMargins left="0.7" right="0.7" top="0.75" bottom="0.75" header="0.3" footer="0.3"/>
  <pageSetup paperSize="9" fitToHeight="0" orientation="landscape" r:id="rId1"/>
  <headerFooter>
    <oddHeader>&amp;C&amp;"Verdana,Regular"Appendix 1: SoBRA 2023, 3. LNAPL Mobility Screening Tool</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9765-BE0B-4B56-8B62-0A26A00FEA4D}">
  <dimension ref="A2:I44"/>
  <sheetViews>
    <sheetView showGridLines="0" tabSelected="1" view="pageLayout" topLeftCell="B33" zoomScaleNormal="100" zoomScaleSheetLayoutView="100" workbookViewId="0">
      <selection activeCell="E65" sqref="E65"/>
    </sheetView>
  </sheetViews>
  <sheetFormatPr defaultColWidth="9.15234375" defaultRowHeight="12.45" x14ac:dyDescent="0.3"/>
  <cols>
    <col min="1" max="1" width="9.15234375" style="1"/>
    <col min="2" max="2" width="53.84375" style="1" customWidth="1"/>
    <col min="3" max="3" width="15.69140625" style="1" customWidth="1"/>
    <col min="4" max="5" width="9.15234375" style="1" customWidth="1"/>
    <col min="6" max="6" width="26.3828125" style="1" customWidth="1"/>
    <col min="7" max="16384" width="9.15234375" style="1"/>
  </cols>
  <sheetData>
    <row r="2" spans="1:9" x14ac:dyDescent="0.3">
      <c r="A2" s="3"/>
      <c r="B2" s="3"/>
      <c r="C2" s="3"/>
      <c r="D2" s="3"/>
      <c r="E2" s="3"/>
      <c r="F2" s="3"/>
    </row>
    <row r="3" spans="1:9" ht="14.6" x14ac:dyDescent="0.4">
      <c r="A3" s="3"/>
      <c r="B3" s="3"/>
      <c r="C3" s="3"/>
      <c r="D3"/>
      <c r="F3" s="27" t="s">
        <v>68</v>
      </c>
    </row>
    <row r="4" spans="1:9" ht="14.6" x14ac:dyDescent="0.4">
      <c r="A4" s="3" t="s">
        <v>30</v>
      </c>
      <c r="B4" s="3"/>
      <c r="C4" s="3"/>
      <c r="D4" s="3"/>
      <c r="F4" s="29" t="s">
        <v>77</v>
      </c>
      <c r="G4" s="2"/>
      <c r="I4" s="2"/>
    </row>
    <row r="5" spans="1:9" x14ac:dyDescent="0.3">
      <c r="A5" s="3"/>
      <c r="B5" s="3"/>
      <c r="C5" s="3"/>
      <c r="D5" s="3"/>
      <c r="E5" s="3"/>
      <c r="F5" s="3"/>
    </row>
    <row r="6" spans="1:9" x14ac:dyDescent="0.3">
      <c r="A6" s="3"/>
      <c r="B6" s="3"/>
      <c r="C6" s="3"/>
      <c r="D6" s="3"/>
      <c r="E6" s="3"/>
      <c r="F6" s="3"/>
    </row>
    <row r="7" spans="1:9" x14ac:dyDescent="0.3">
      <c r="A7" s="3"/>
      <c r="B7" s="3"/>
      <c r="C7" s="3"/>
      <c r="D7" s="3"/>
      <c r="E7" s="3"/>
      <c r="F7" s="3"/>
    </row>
    <row r="8" spans="1:9" x14ac:dyDescent="0.3">
      <c r="A8" s="3"/>
      <c r="B8" s="3"/>
      <c r="C8" s="3"/>
      <c r="D8" s="3"/>
      <c r="E8" s="3"/>
      <c r="F8" s="3"/>
    </row>
    <row r="9" spans="1:9" x14ac:dyDescent="0.3">
      <c r="A9" s="3"/>
      <c r="B9" s="35" t="s">
        <v>31</v>
      </c>
      <c r="C9" s="3"/>
      <c r="D9" s="3"/>
      <c r="E9" s="3"/>
      <c r="F9" s="3"/>
    </row>
    <row r="10" spans="1:9" x14ac:dyDescent="0.3">
      <c r="A10" s="3"/>
      <c r="B10" s="3"/>
      <c r="C10" s="3"/>
      <c r="D10" s="3"/>
      <c r="E10" s="3"/>
      <c r="F10" s="3"/>
    </row>
    <row r="11" spans="1:9" ht="54" customHeight="1" x14ac:dyDescent="0.3">
      <c r="A11" s="3"/>
      <c r="B11" s="16" t="s">
        <v>0</v>
      </c>
      <c r="C11" s="16" t="s">
        <v>1</v>
      </c>
      <c r="D11" s="16" t="s">
        <v>2</v>
      </c>
      <c r="E11" s="11"/>
      <c r="F11" s="4" t="s">
        <v>3</v>
      </c>
    </row>
    <row r="12" spans="1:9" ht="14.15" x14ac:dyDescent="0.4">
      <c r="A12" s="3"/>
      <c r="B12" s="17" t="s">
        <v>31</v>
      </c>
      <c r="C12" s="18" t="s">
        <v>32</v>
      </c>
      <c r="D12" s="19" t="s">
        <v>33</v>
      </c>
      <c r="E12" s="15"/>
      <c r="F12" s="36">
        <f>IFERROR(F13*F14*F17*F18/(F15*F16),"")</f>
        <v>1.474870758466085E-5</v>
      </c>
    </row>
    <row r="13" spans="1:9" ht="14.15" x14ac:dyDescent="0.4">
      <c r="A13" s="3"/>
      <c r="B13" s="17" t="s">
        <v>34</v>
      </c>
      <c r="C13" s="18" t="s">
        <v>35</v>
      </c>
      <c r="D13" s="19" t="s">
        <v>33</v>
      </c>
      <c r="E13" s="15"/>
      <c r="F13" s="26">
        <v>1E-4</v>
      </c>
    </row>
    <row r="14" spans="1:9" ht="14.15" x14ac:dyDescent="0.4">
      <c r="A14" s="3"/>
      <c r="B14" s="17" t="s">
        <v>8</v>
      </c>
      <c r="C14" s="18" t="s">
        <v>36</v>
      </c>
      <c r="D14" s="19" t="s">
        <v>10</v>
      </c>
      <c r="E14" s="15"/>
      <c r="F14" s="26">
        <v>866.7</v>
      </c>
    </row>
    <row r="15" spans="1:9" ht="14.15" x14ac:dyDescent="0.35">
      <c r="A15" s="3"/>
      <c r="B15" s="17" t="s">
        <v>37</v>
      </c>
      <c r="C15" s="20" t="s">
        <v>38</v>
      </c>
      <c r="D15" s="19" t="s">
        <v>10</v>
      </c>
      <c r="E15" s="15"/>
      <c r="F15" s="26">
        <v>998</v>
      </c>
    </row>
    <row r="16" spans="1:9" ht="14.6" x14ac:dyDescent="0.45">
      <c r="A16" s="3"/>
      <c r="B16" s="17" t="s">
        <v>39</v>
      </c>
      <c r="C16" s="21" t="s">
        <v>40</v>
      </c>
      <c r="D16" s="19" t="s">
        <v>41</v>
      </c>
      <c r="E16" s="15"/>
      <c r="F16" s="26">
        <v>5.9000000000000003E-4</v>
      </c>
    </row>
    <row r="17" spans="1:6" ht="14.6" x14ac:dyDescent="0.45">
      <c r="A17" s="3"/>
      <c r="B17" s="17" t="s">
        <v>42</v>
      </c>
      <c r="C17" s="21" t="s">
        <v>43</v>
      </c>
      <c r="D17" s="19" t="s">
        <v>41</v>
      </c>
      <c r="E17" s="15"/>
      <c r="F17" s="26">
        <v>1.0020000000000001E-3</v>
      </c>
    </row>
    <row r="18" spans="1:6" ht="14.15" x14ac:dyDescent="0.4">
      <c r="A18" s="3"/>
      <c r="B18" s="17" t="s">
        <v>44</v>
      </c>
      <c r="C18" s="18" t="s">
        <v>45</v>
      </c>
      <c r="D18" s="19" t="s">
        <v>46</v>
      </c>
      <c r="E18" s="15"/>
      <c r="F18" s="26">
        <v>0.1</v>
      </c>
    </row>
    <row r="19" spans="1:6" x14ac:dyDescent="0.3">
      <c r="A19" s="3"/>
      <c r="B19" s="15"/>
      <c r="C19" s="15"/>
      <c r="D19" s="15"/>
      <c r="E19" s="15"/>
      <c r="F19" s="3"/>
    </row>
    <row r="20" spans="1:6" x14ac:dyDescent="0.3">
      <c r="A20" s="3"/>
      <c r="B20" s="3" t="s">
        <v>65</v>
      </c>
      <c r="C20" s="3"/>
      <c r="D20" s="3"/>
      <c r="E20" s="3"/>
      <c r="F20" s="3"/>
    </row>
    <row r="21" spans="1:6" x14ac:dyDescent="0.3">
      <c r="A21" s="3"/>
      <c r="B21" s="3"/>
      <c r="C21" s="3"/>
      <c r="D21" s="3"/>
      <c r="E21" s="3"/>
      <c r="F21" s="3"/>
    </row>
    <row r="22" spans="1:6" x14ac:dyDescent="0.3">
      <c r="A22" s="3"/>
      <c r="B22" s="3"/>
      <c r="C22" s="3"/>
      <c r="D22" s="3"/>
      <c r="E22" s="3"/>
      <c r="F22" s="3"/>
    </row>
    <row r="23" spans="1:6" x14ac:dyDescent="0.3">
      <c r="A23" s="3"/>
      <c r="B23" s="3"/>
      <c r="C23" s="3"/>
      <c r="D23" s="3"/>
      <c r="E23" s="3"/>
      <c r="F23" s="3"/>
    </row>
    <row r="24" spans="1:6" x14ac:dyDescent="0.3">
      <c r="A24" s="3" t="s">
        <v>47</v>
      </c>
      <c r="B24" s="35" t="s">
        <v>69</v>
      </c>
      <c r="C24" s="3"/>
      <c r="D24" s="3"/>
      <c r="E24" s="3"/>
      <c r="F24" s="3"/>
    </row>
    <row r="25" spans="1:6" x14ac:dyDescent="0.3">
      <c r="A25" s="3"/>
      <c r="B25" s="3"/>
      <c r="C25" s="3"/>
      <c r="D25" s="3"/>
      <c r="E25" s="3"/>
      <c r="F25" s="3"/>
    </row>
    <row r="26" spans="1:6" x14ac:dyDescent="0.3">
      <c r="A26" s="3"/>
      <c r="B26" s="16" t="s">
        <v>0</v>
      </c>
      <c r="C26" s="16" t="s">
        <v>1</v>
      </c>
      <c r="D26" s="16" t="s">
        <v>2</v>
      </c>
      <c r="E26" s="11"/>
      <c r="F26" s="4" t="s">
        <v>3</v>
      </c>
    </row>
    <row r="27" spans="1:6" ht="14.15" x14ac:dyDescent="0.3">
      <c r="A27" s="3"/>
      <c r="B27" s="12" t="s">
        <v>48</v>
      </c>
      <c r="C27" s="22" t="s">
        <v>49</v>
      </c>
      <c r="D27" s="19" t="s">
        <v>33</v>
      </c>
      <c r="E27" s="15"/>
      <c r="F27" s="36">
        <f>IFERROR(F28*F29,"")</f>
        <v>1.2290589653883998E-7</v>
      </c>
    </row>
    <row r="28" spans="1:6" ht="13.75" x14ac:dyDescent="0.3">
      <c r="A28" s="3"/>
      <c r="B28" s="23" t="s">
        <v>50</v>
      </c>
      <c r="C28" s="24" t="s">
        <v>51</v>
      </c>
      <c r="D28" s="8" t="s">
        <v>46</v>
      </c>
      <c r="E28" s="15"/>
      <c r="F28" s="36">
        <f>(5.5-5.4)/12</f>
        <v>8.3333333333333037E-3</v>
      </c>
    </row>
    <row r="29" spans="1:6" ht="14.15" x14ac:dyDescent="0.4">
      <c r="A29" s="3"/>
      <c r="B29" s="17" t="s">
        <v>31</v>
      </c>
      <c r="C29" s="18" t="s">
        <v>32</v>
      </c>
      <c r="D29" s="19" t="s">
        <v>33</v>
      </c>
      <c r="E29" s="3"/>
      <c r="F29" s="37">
        <f>F12</f>
        <v>1.474870758466085E-5</v>
      </c>
    </row>
    <row r="30" spans="1:6" x14ac:dyDescent="0.3">
      <c r="A30" s="3"/>
      <c r="B30" s="15"/>
      <c r="C30" s="15"/>
      <c r="D30" s="15"/>
      <c r="E30" s="15"/>
      <c r="F30" s="3"/>
    </row>
    <row r="31" spans="1:6" x14ac:dyDescent="0.3">
      <c r="A31" s="3"/>
      <c r="B31" s="3" t="s">
        <v>66</v>
      </c>
      <c r="C31" s="3"/>
      <c r="D31" s="3"/>
      <c r="E31" s="3"/>
      <c r="F31" s="3"/>
    </row>
    <row r="32" spans="1:6" x14ac:dyDescent="0.3">
      <c r="A32" s="3"/>
      <c r="B32" s="3"/>
      <c r="C32" s="3"/>
      <c r="D32" s="3"/>
      <c r="E32" s="3"/>
      <c r="F32" s="3"/>
    </row>
    <row r="33" spans="1:6" x14ac:dyDescent="0.3">
      <c r="A33" s="3"/>
      <c r="B33" s="3"/>
      <c r="C33" s="3"/>
      <c r="D33" s="3"/>
      <c r="E33" s="3"/>
      <c r="F33" s="3"/>
    </row>
    <row r="34" spans="1:6" x14ac:dyDescent="0.3">
      <c r="A34" s="3"/>
      <c r="B34" s="35" t="s">
        <v>70</v>
      </c>
      <c r="C34" s="3"/>
      <c r="D34" s="3"/>
      <c r="E34" s="3"/>
      <c r="F34" s="3"/>
    </row>
    <row r="35" spans="1:6" x14ac:dyDescent="0.3">
      <c r="A35" s="3" t="s">
        <v>52</v>
      </c>
      <c r="B35" s="3"/>
      <c r="C35" s="3"/>
      <c r="D35" s="3"/>
      <c r="E35" s="3"/>
      <c r="F35" s="3"/>
    </row>
    <row r="36" spans="1:6" x14ac:dyDescent="0.3">
      <c r="A36" s="3"/>
      <c r="B36" s="3"/>
      <c r="C36" s="3"/>
      <c r="D36" s="3"/>
      <c r="E36" s="3"/>
      <c r="F36" s="3"/>
    </row>
    <row r="37" spans="1:6" x14ac:dyDescent="0.3">
      <c r="A37" s="3"/>
      <c r="B37" s="4" t="s">
        <v>0</v>
      </c>
      <c r="C37" s="4" t="s">
        <v>1</v>
      </c>
      <c r="D37" s="4" t="s">
        <v>2</v>
      </c>
      <c r="E37" s="15"/>
      <c r="F37" s="4" t="s">
        <v>3</v>
      </c>
    </row>
    <row r="38" spans="1:6" ht="14.15" x14ac:dyDescent="0.3">
      <c r="A38" s="3"/>
      <c r="B38" s="25" t="s">
        <v>75</v>
      </c>
      <c r="C38" s="22" t="s">
        <v>53</v>
      </c>
      <c r="D38" s="19" t="s">
        <v>33</v>
      </c>
      <c r="E38" s="15"/>
      <c r="F38" s="36">
        <f>IFERROR(F39/F40,"")</f>
        <v>1.0242158044903332E-6</v>
      </c>
    </row>
    <row r="39" spans="1:6" ht="14.15" x14ac:dyDescent="0.35">
      <c r="A39" s="3"/>
      <c r="B39" s="25" t="s">
        <v>48</v>
      </c>
      <c r="C39" s="7" t="s">
        <v>54</v>
      </c>
      <c r="D39" s="19" t="s">
        <v>33</v>
      </c>
      <c r="E39" s="15"/>
      <c r="F39" s="36">
        <f>F27</f>
        <v>1.2290589653883998E-7</v>
      </c>
    </row>
    <row r="40" spans="1:6" ht="14.6" x14ac:dyDescent="0.45">
      <c r="A40" s="3"/>
      <c r="B40" s="25" t="s">
        <v>55</v>
      </c>
      <c r="C40" s="20" t="s">
        <v>56</v>
      </c>
      <c r="D40" s="8" t="s">
        <v>46</v>
      </c>
      <c r="E40" s="15"/>
      <c r="F40" s="38">
        <f>IFERROR(F41*F42,"")</f>
        <v>0.12</v>
      </c>
    </row>
    <row r="41" spans="1:6" ht="12.9" x14ac:dyDescent="0.35">
      <c r="A41" s="3"/>
      <c r="B41" s="25" t="s">
        <v>76</v>
      </c>
      <c r="C41" s="20" t="s">
        <v>57</v>
      </c>
      <c r="D41" s="8" t="s">
        <v>46</v>
      </c>
      <c r="E41" s="15"/>
      <c r="F41" s="26">
        <v>0.4</v>
      </c>
    </row>
    <row r="42" spans="1:6" ht="13.75" x14ac:dyDescent="0.3">
      <c r="A42" s="3"/>
      <c r="B42" s="25" t="s">
        <v>58</v>
      </c>
      <c r="C42" s="22" t="s">
        <v>59</v>
      </c>
      <c r="D42" s="8" t="s">
        <v>46</v>
      </c>
      <c r="E42" s="3"/>
      <c r="F42" s="26">
        <v>0.3</v>
      </c>
    </row>
    <row r="44" spans="1:6" x14ac:dyDescent="0.3">
      <c r="B44" s="1" t="s">
        <v>67</v>
      </c>
    </row>
  </sheetData>
  <sheetProtection algorithmName="SHA-512" hashValue="9U5NgrqmKM5r7WRLM6xRwWvJjcgY/eryHIwZcDcrkLYxUjXqAoE9e0Qe+tJ7ttwqmtxJTlW0SKZCiPMGNWOSZQ==" saltValue="qvlozmxvmpuWAiIX/wX67w==" spinCount="100000" sheet="1" objects="1" scenarios="1" selectLockedCells="1"/>
  <pageMargins left="0.7" right="0.7" top="0.75" bottom="0.75" header="0.3" footer="0.3"/>
  <pageSetup paperSize="9" scale="67" orientation="portrait" r:id="rId1"/>
  <headerFooter>
    <oddHeader>&amp;C&amp;"Verdana,Regular"Appendix 1: SoBRA 2023, 3. LNAPL Mobility Screening Tool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Please read me first</vt:lpstr>
      <vt:lpstr>Penetration depth</vt:lpstr>
      <vt:lpstr>Thickness for lateral movement</vt:lpstr>
      <vt:lpstr>Rate of lateral migration</vt:lpstr>
      <vt:lpstr>'Please read me first'!_Hlk132719958</vt:lpstr>
      <vt:lpstr>'Rate of lateral migration'!_Toc66110513</vt:lpstr>
      <vt:lpstr>'Rate of lateral migration'!_Toc66110514</vt:lpstr>
      <vt:lpstr>'Penetration depth'!Print_Area</vt:lpstr>
      <vt:lpstr>'Rate of lateral migration'!Print_Area</vt:lpstr>
      <vt:lpstr>'Thickness for lateral movement'!Print_Area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Jonathan Parry</cp:lastModifiedBy>
  <cp:revision/>
  <cp:lastPrinted>2023-02-16T14:41:16Z</cp:lastPrinted>
  <dcterms:created xsi:type="dcterms:W3CDTF">2021-03-08T08:56:50Z</dcterms:created>
  <dcterms:modified xsi:type="dcterms:W3CDTF">2023-09-04T13:20:02Z</dcterms:modified>
  <cp:category/>
  <cp:contentStatus/>
</cp:coreProperties>
</file>